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formatyka-kal-poczta\2025\bip\rejestr-wyborców\"/>
    </mc:Choice>
  </mc:AlternateContent>
  <xr:revisionPtr revIDLastSave="0" documentId="13_ncr:40009_{FF52F3A1-C176-4359-9373-C074A5061EE4}" xr6:coauthVersionLast="47" xr6:coauthVersionMax="47" xr10:uidLastSave="{00000000-0000-0000-0000-000000000000}"/>
  <bookViews>
    <workbookView xWindow="-120" yWindow="-120" windowWidth="29040" windowHeight="15720"/>
  </bookViews>
  <sheets>
    <sheet name="rejestr_wyborcow_2025_kw_3_2025" sheetId="1" r:id="rId1"/>
  </sheets>
  <definedNames>
    <definedName name="_xlnm.Print_Titles" localSheetId="0">rejestr_wyborcow_2025_kw_3_2025!$1:$1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8" i="1"/>
  <c r="A9" i="1"/>
  <c r="A10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5" i="1"/>
  <c r="A36" i="1"/>
  <c r="A37" i="1"/>
  <c r="A38" i="1"/>
  <c r="A39" i="1"/>
  <c r="A40" i="1"/>
  <c r="A41" i="1"/>
  <c r="A42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9" i="1"/>
</calcChain>
</file>

<file path=xl/sharedStrings.xml><?xml version="1.0" encoding="utf-8"?>
<sst xmlns="http://schemas.openxmlformats.org/spreadsheetml/2006/main" count="121" uniqueCount="79">
  <si>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</si>
  <si>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</si>
  <si>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</si>
  <si>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</si>
  <si>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</si>
  <si>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</si>
  <si>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</si>
  <si>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</si>
  <si>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</si>
  <si>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</si>
  <si>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</si>
  <si>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</si>
  <si>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jarociński</t>
  </si>
  <si>
    <t>gm. Jaraczewo</t>
  </si>
  <si>
    <t>jarociński</t>
  </si>
  <si>
    <t>Kalisz</t>
  </si>
  <si>
    <t>gm. Jarocin</t>
  </si>
  <si>
    <t>gm. Kotlin</t>
  </si>
  <si>
    <t>gm. Żerków</t>
  </si>
  <si>
    <t>Powiat kaliski</t>
  </si>
  <si>
    <t>gm. Blizanów</t>
  </si>
  <si>
    <t>kaliski</t>
  </si>
  <si>
    <t>gm. Brzeziny</t>
  </si>
  <si>
    <t>gm. Ceków-Kolonia</t>
  </si>
  <si>
    <t>gm. Godziesze Wielkie</t>
  </si>
  <si>
    <t>gm. Koźminek</t>
  </si>
  <si>
    <t>gm. Lisków</t>
  </si>
  <si>
    <t>gm. Mycielin</t>
  </si>
  <si>
    <t>gm. Opatówek</t>
  </si>
  <si>
    <t>gm. Stawiszyn</t>
  </si>
  <si>
    <t>gm. Szczytniki</t>
  </si>
  <si>
    <t>gm. Żelazków</t>
  </si>
  <si>
    <t>Powiat kępiński</t>
  </si>
  <si>
    <t>gm. Baranów</t>
  </si>
  <si>
    <t>kępiński</t>
  </si>
  <si>
    <t>gm. Bralin</t>
  </si>
  <si>
    <t>gm. Kępno</t>
  </si>
  <si>
    <t>gm. Łęka Opatowska</t>
  </si>
  <si>
    <t>gm. Perzów</t>
  </si>
  <si>
    <t>gm. Rychtal</t>
  </si>
  <si>
    <t>gm. Trzcinica</t>
  </si>
  <si>
    <t>Powiat krotoszyński</t>
  </si>
  <si>
    <t>m. Sulmierzyce</t>
  </si>
  <si>
    <t>krotoszyński</t>
  </si>
  <si>
    <t>gm. Kobylin</t>
  </si>
  <si>
    <t>gm. Koźmin Wielkopolski</t>
  </si>
  <si>
    <t>gm. Krotoszyn</t>
  </si>
  <si>
    <t>gm. Rozdrażew</t>
  </si>
  <si>
    <t>gm. Zduny</t>
  </si>
  <si>
    <t>Powiat ostrowski</t>
  </si>
  <si>
    <t>m. Ostrów Wielkopolski</t>
  </si>
  <si>
    <t>ostrowski</t>
  </si>
  <si>
    <t>gm. Nowe Skalmierzyce</t>
  </si>
  <si>
    <t>gm. Odolanów</t>
  </si>
  <si>
    <t>gm. Ostrów Wielkopolski</t>
  </si>
  <si>
    <t>gm. Przygodzice</t>
  </si>
  <si>
    <t>gm. Raszków</t>
  </si>
  <si>
    <t>gm. Sieroszewice</t>
  </si>
  <si>
    <t>gm. Sośnie</t>
  </si>
  <si>
    <t>Powiat ostrzeszowski</t>
  </si>
  <si>
    <t>gm. Czajków</t>
  </si>
  <si>
    <t>ostrzeszowski</t>
  </si>
  <si>
    <t>gm. Doruchów</t>
  </si>
  <si>
    <t>gm. Grabów nad Prosną</t>
  </si>
  <si>
    <t>gm. Kobyla Góra</t>
  </si>
  <si>
    <t>gm. Kraszewice</t>
  </si>
  <si>
    <t>gm. Mikstat</t>
  </si>
  <si>
    <t>gm. Ostrzeszów</t>
  </si>
  <si>
    <t>Powiat pleszewski</t>
  </si>
  <si>
    <t>gm. Chocz</t>
  </si>
  <si>
    <t>pleszewski</t>
  </si>
  <si>
    <t>gm. Czermin</t>
  </si>
  <si>
    <t>gm. Dobrzyca</t>
  </si>
  <si>
    <t>gm. Gizałki</t>
  </si>
  <si>
    <t>gm. Gołuchów</t>
  </si>
  <si>
    <t>gm. Pleszew</t>
  </si>
  <si>
    <t>Miasto na prawach powiatu</t>
  </si>
  <si>
    <t>m. Kalisz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</si>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</sst>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A34" workbookViewId="0">
      <selection activeCell="E59" sqref="E59"/>
    </sheetView>
  </sheetViews>
  <sheetFormatPr defaultRowHeight="15" x14ac:dyDescent="0.25"/>
  <cols>
    <col min="1" max="1" width="8.28515625" customWidth="1"/>
    <col min="2" max="2" width="20.7109375" customWidth="1"/>
    <col min="3" max="3" width="12.28515625" customWidth="1"/>
    <col min="4" max="4" width="11.5703125" customWidth="1"/>
    <col min="5" max="5" width="10.140625" customWidth="1"/>
    <col min="6" max="6" width="14.5703125" customWidth="1"/>
    <col min="7" max="7" width="12" customWidth="1"/>
    <col min="8" max="8" width="10.7109375" customWidth="1"/>
    <col min="9" max="9" width="10" customWidth="1"/>
    <col min="10" max="10" width="9.5703125" customWidth="1"/>
    <col min="11" max="11" width="13" customWidth="1"/>
    <col min="12" max="12" width="12.5703125" customWidth="1"/>
  </cols>
  <sheetData>
    <row r="1" spans="1:12" s="2" customFormat="1" ht="13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1" customFormat="1" x14ac:dyDescent="0.25">
      <c r="A2" s="1" t="s">
        <v>12</v>
      </c>
      <c r="D2" s="1">
        <v>68117</v>
      </c>
      <c r="E2" s="1">
        <v>54520</v>
      </c>
      <c r="F2" s="1">
        <v>54235</v>
      </c>
      <c r="G2" s="1">
        <v>285</v>
      </c>
      <c r="H2" s="1">
        <v>1</v>
      </c>
      <c r="I2" s="1">
        <v>0</v>
      </c>
      <c r="J2" s="1">
        <v>277</v>
      </c>
      <c r="K2" s="1">
        <v>0</v>
      </c>
      <c r="L2" s="1">
        <v>0</v>
      </c>
    </row>
    <row r="3" spans="1:12" x14ac:dyDescent="0.25">
      <c r="A3" t="str">
        <f>"300601"</f>
        <v>300601</v>
      </c>
      <c r="B3" t="s">
        <v>13</v>
      </c>
      <c r="C3" t="s">
        <v>14</v>
      </c>
      <c r="D3">
        <v>7575</v>
      </c>
      <c r="E3">
        <v>6042</v>
      </c>
      <c r="F3">
        <v>6024</v>
      </c>
      <c r="G3">
        <v>18</v>
      </c>
      <c r="H3">
        <v>0</v>
      </c>
      <c r="I3">
        <v>0</v>
      </c>
      <c r="J3">
        <v>21</v>
      </c>
      <c r="K3">
        <v>0</v>
      </c>
      <c r="L3">
        <v>0</v>
      </c>
    </row>
    <row r="4" spans="1:12" x14ac:dyDescent="0.25">
      <c r="A4" t="str">
        <f>"300602"</f>
        <v>300602</v>
      </c>
      <c r="B4" t="s">
        <v>16</v>
      </c>
      <c r="C4" t="s">
        <v>14</v>
      </c>
      <c r="D4">
        <v>43757</v>
      </c>
      <c r="E4">
        <v>35197</v>
      </c>
      <c r="F4">
        <v>35025</v>
      </c>
      <c r="G4">
        <v>172</v>
      </c>
      <c r="H4">
        <v>1</v>
      </c>
      <c r="I4">
        <v>0</v>
      </c>
      <c r="J4">
        <v>125</v>
      </c>
      <c r="K4">
        <v>0</v>
      </c>
      <c r="L4">
        <v>0</v>
      </c>
    </row>
    <row r="5" spans="1:12" x14ac:dyDescent="0.25">
      <c r="A5" t="str">
        <f>"300603"</f>
        <v>300603</v>
      </c>
      <c r="B5" t="s">
        <v>17</v>
      </c>
      <c r="C5" t="s">
        <v>14</v>
      </c>
      <c r="D5">
        <v>6893</v>
      </c>
      <c r="E5">
        <v>5361</v>
      </c>
      <c r="F5">
        <v>5329</v>
      </c>
      <c r="G5">
        <v>32</v>
      </c>
      <c r="H5">
        <v>0</v>
      </c>
      <c r="I5">
        <v>0</v>
      </c>
      <c r="J5">
        <v>107</v>
      </c>
      <c r="K5">
        <v>0</v>
      </c>
      <c r="L5">
        <v>0</v>
      </c>
    </row>
    <row r="6" spans="1:12" x14ac:dyDescent="0.25">
      <c r="A6" t="str">
        <f>"300604"</f>
        <v>300604</v>
      </c>
      <c r="B6" t="s">
        <v>18</v>
      </c>
      <c r="C6" t="s">
        <v>14</v>
      </c>
      <c r="D6">
        <v>9892</v>
      </c>
      <c r="E6">
        <v>7920</v>
      </c>
      <c r="F6">
        <v>7857</v>
      </c>
      <c r="G6">
        <v>63</v>
      </c>
      <c r="H6">
        <v>0</v>
      </c>
      <c r="I6">
        <v>0</v>
      </c>
      <c r="J6">
        <v>24</v>
      </c>
      <c r="K6">
        <v>0</v>
      </c>
      <c r="L6">
        <v>0</v>
      </c>
    </row>
    <row r="7" spans="1:12" s="1" customFormat="1" x14ac:dyDescent="0.25">
      <c r="A7" s="1" t="s">
        <v>19</v>
      </c>
      <c r="D7" s="1">
        <v>81280</v>
      </c>
      <c r="E7" s="1">
        <v>65417</v>
      </c>
      <c r="F7" s="1">
        <v>64923</v>
      </c>
      <c r="G7" s="1">
        <v>494</v>
      </c>
      <c r="H7" s="1">
        <v>2</v>
      </c>
      <c r="I7" s="1">
        <v>0</v>
      </c>
      <c r="J7" s="1">
        <v>182</v>
      </c>
      <c r="K7" s="1">
        <v>0</v>
      </c>
      <c r="L7" s="1">
        <v>0</v>
      </c>
    </row>
    <row r="8" spans="1:12" x14ac:dyDescent="0.25">
      <c r="A8" t="str">
        <f>"300701"</f>
        <v>300701</v>
      </c>
      <c r="B8" t="s">
        <v>20</v>
      </c>
      <c r="C8" t="s">
        <v>21</v>
      </c>
      <c r="D8">
        <v>9841</v>
      </c>
      <c r="E8">
        <v>7880</v>
      </c>
      <c r="F8">
        <v>7826</v>
      </c>
      <c r="G8">
        <v>54</v>
      </c>
      <c r="H8">
        <v>1</v>
      </c>
      <c r="I8">
        <v>0</v>
      </c>
      <c r="J8">
        <v>13</v>
      </c>
      <c r="K8">
        <v>0</v>
      </c>
      <c r="L8">
        <v>0</v>
      </c>
    </row>
    <row r="9" spans="1:12" x14ac:dyDescent="0.25">
      <c r="A9" t="str">
        <f>"300702"</f>
        <v>300702</v>
      </c>
      <c r="B9" t="s">
        <v>22</v>
      </c>
      <c r="C9" t="s">
        <v>21</v>
      </c>
      <c r="D9">
        <v>5719</v>
      </c>
      <c r="E9">
        <v>4584</v>
      </c>
      <c r="F9">
        <v>4543</v>
      </c>
      <c r="G9">
        <v>41</v>
      </c>
      <c r="H9">
        <v>0</v>
      </c>
      <c r="I9">
        <v>0</v>
      </c>
      <c r="J9">
        <v>17</v>
      </c>
      <c r="K9">
        <v>0</v>
      </c>
      <c r="L9">
        <v>0</v>
      </c>
    </row>
    <row r="10" spans="1:12" x14ac:dyDescent="0.25">
      <c r="A10" t="str">
        <f>"300703"</f>
        <v>300703</v>
      </c>
      <c r="B10" t="s">
        <v>23</v>
      </c>
      <c r="C10" t="s">
        <v>21</v>
      </c>
      <c r="D10">
        <v>4694</v>
      </c>
      <c r="E10">
        <v>3769</v>
      </c>
      <c r="F10">
        <v>3735</v>
      </c>
      <c r="G10">
        <v>34</v>
      </c>
      <c r="H10">
        <v>0</v>
      </c>
      <c r="I10">
        <v>0</v>
      </c>
      <c r="J10">
        <v>6</v>
      </c>
      <c r="K10">
        <v>0</v>
      </c>
      <c r="L10">
        <v>0</v>
      </c>
    </row>
    <row r="11" spans="1:12" x14ac:dyDescent="0.25">
      <c r="A11" t="str">
        <f>"300704"</f>
        <v>300704</v>
      </c>
      <c r="B11" t="s">
        <v>24</v>
      </c>
      <c r="C11" t="s">
        <v>21</v>
      </c>
      <c r="D11">
        <v>9945</v>
      </c>
      <c r="E11">
        <v>7783</v>
      </c>
      <c r="F11">
        <v>7687</v>
      </c>
      <c r="G11">
        <v>96</v>
      </c>
      <c r="H11">
        <v>0</v>
      </c>
      <c r="I11">
        <v>0</v>
      </c>
      <c r="J11">
        <v>23</v>
      </c>
      <c r="K11">
        <v>0</v>
      </c>
      <c r="L11">
        <v>0</v>
      </c>
    </row>
    <row r="12" spans="1:12" x14ac:dyDescent="0.25">
      <c r="A12" t="str">
        <f>"300705"</f>
        <v>300705</v>
      </c>
      <c r="B12" t="s">
        <v>25</v>
      </c>
      <c r="C12" t="s">
        <v>21</v>
      </c>
      <c r="D12">
        <v>7372</v>
      </c>
      <c r="E12">
        <v>5920</v>
      </c>
      <c r="F12">
        <v>5901</v>
      </c>
      <c r="G12">
        <v>19</v>
      </c>
      <c r="H12">
        <v>0</v>
      </c>
      <c r="I12">
        <v>0</v>
      </c>
      <c r="J12">
        <v>17</v>
      </c>
      <c r="K12">
        <v>0</v>
      </c>
      <c r="L12">
        <v>0</v>
      </c>
    </row>
    <row r="13" spans="1:12" x14ac:dyDescent="0.25">
      <c r="A13" t="str">
        <f>"300706"</f>
        <v>300706</v>
      </c>
      <c r="B13" t="s">
        <v>26</v>
      </c>
      <c r="C13" t="s">
        <v>21</v>
      </c>
      <c r="D13">
        <v>4992</v>
      </c>
      <c r="E13">
        <v>4080</v>
      </c>
      <c r="F13">
        <v>4072</v>
      </c>
      <c r="G13">
        <v>8</v>
      </c>
      <c r="H13">
        <v>0</v>
      </c>
      <c r="I13">
        <v>0</v>
      </c>
      <c r="J13">
        <v>15</v>
      </c>
      <c r="K13">
        <v>0</v>
      </c>
      <c r="L13">
        <v>0</v>
      </c>
    </row>
    <row r="14" spans="1:12" x14ac:dyDescent="0.25">
      <c r="A14" t="str">
        <f>"300707"</f>
        <v>300707</v>
      </c>
      <c r="B14" t="s">
        <v>27</v>
      </c>
      <c r="C14" t="s">
        <v>21</v>
      </c>
      <c r="D14">
        <v>4679</v>
      </c>
      <c r="E14">
        <v>3763</v>
      </c>
      <c r="F14">
        <v>3731</v>
      </c>
      <c r="G14">
        <v>32</v>
      </c>
      <c r="H14">
        <v>0</v>
      </c>
      <c r="I14">
        <v>0</v>
      </c>
      <c r="J14">
        <v>9</v>
      </c>
      <c r="K14">
        <v>0</v>
      </c>
      <c r="L14">
        <v>0</v>
      </c>
    </row>
    <row r="15" spans="1:12" x14ac:dyDescent="0.25">
      <c r="A15" t="str">
        <f>"300708"</f>
        <v>300708</v>
      </c>
      <c r="B15" t="s">
        <v>28</v>
      </c>
      <c r="C15" t="s">
        <v>21</v>
      </c>
      <c r="D15">
        <v>10447</v>
      </c>
      <c r="E15">
        <v>8544</v>
      </c>
      <c r="F15">
        <v>8472</v>
      </c>
      <c r="G15">
        <v>72</v>
      </c>
      <c r="H15">
        <v>0</v>
      </c>
      <c r="I15">
        <v>0</v>
      </c>
      <c r="J15">
        <v>27</v>
      </c>
      <c r="K15">
        <v>0</v>
      </c>
      <c r="L15">
        <v>0</v>
      </c>
    </row>
    <row r="16" spans="1:12" x14ac:dyDescent="0.25">
      <c r="A16" t="str">
        <f>"300709"</f>
        <v>300709</v>
      </c>
      <c r="B16" t="s">
        <v>29</v>
      </c>
      <c r="C16" t="s">
        <v>21</v>
      </c>
      <c r="D16">
        <v>6670</v>
      </c>
      <c r="E16">
        <v>5494</v>
      </c>
      <c r="F16">
        <v>5443</v>
      </c>
      <c r="G16">
        <v>51</v>
      </c>
      <c r="H16">
        <v>1</v>
      </c>
      <c r="I16">
        <v>0</v>
      </c>
      <c r="J16">
        <v>17</v>
      </c>
      <c r="K16">
        <v>0</v>
      </c>
      <c r="L16">
        <v>0</v>
      </c>
    </row>
    <row r="17" spans="1:12" x14ac:dyDescent="0.25">
      <c r="A17" t="str">
        <f>"300710"</f>
        <v>300710</v>
      </c>
      <c r="B17" t="s">
        <v>30</v>
      </c>
      <c r="C17" t="s">
        <v>21</v>
      </c>
      <c r="D17">
        <v>7573</v>
      </c>
      <c r="E17">
        <v>6089</v>
      </c>
      <c r="F17">
        <v>6058</v>
      </c>
      <c r="G17">
        <v>31</v>
      </c>
      <c r="H17">
        <v>0</v>
      </c>
      <c r="I17">
        <v>0</v>
      </c>
      <c r="J17">
        <v>24</v>
      </c>
      <c r="K17">
        <v>0</v>
      </c>
      <c r="L17">
        <v>0</v>
      </c>
    </row>
    <row r="18" spans="1:12" x14ac:dyDescent="0.25">
      <c r="A18" t="str">
        <f>"300711"</f>
        <v>300711</v>
      </c>
      <c r="B18" t="s">
        <v>31</v>
      </c>
      <c r="C18" t="s">
        <v>21</v>
      </c>
      <c r="D18">
        <v>9348</v>
      </c>
      <c r="E18">
        <v>7511</v>
      </c>
      <c r="F18">
        <v>7455</v>
      </c>
      <c r="G18">
        <v>56</v>
      </c>
      <c r="H18">
        <v>0</v>
      </c>
      <c r="I18">
        <v>0</v>
      </c>
      <c r="J18">
        <v>14</v>
      </c>
      <c r="K18">
        <v>0</v>
      </c>
      <c r="L18">
        <v>0</v>
      </c>
    </row>
    <row r="19" spans="1:12" s="1" customFormat="1" x14ac:dyDescent="0.25">
      <c r="A19" s="1" t="s">
        <v>32</v>
      </c>
      <c r="D19" s="1">
        <v>53912</v>
      </c>
      <c r="E19" s="1">
        <v>43504</v>
      </c>
      <c r="F19" s="1">
        <v>43232</v>
      </c>
      <c r="G19" s="1">
        <v>272</v>
      </c>
      <c r="H19" s="1">
        <v>0</v>
      </c>
      <c r="I19" s="1">
        <v>0</v>
      </c>
      <c r="J19" s="1">
        <v>126</v>
      </c>
      <c r="K19" s="1">
        <v>0</v>
      </c>
      <c r="L19" s="1">
        <v>0</v>
      </c>
    </row>
    <row r="20" spans="1:12" x14ac:dyDescent="0.25">
      <c r="A20" t="str">
        <f>"300801"</f>
        <v>300801</v>
      </c>
      <c r="B20" t="s">
        <v>33</v>
      </c>
      <c r="C20" t="s">
        <v>34</v>
      </c>
      <c r="D20">
        <v>8010</v>
      </c>
      <c r="E20">
        <v>6339</v>
      </c>
      <c r="F20">
        <v>6307</v>
      </c>
      <c r="G20">
        <v>32</v>
      </c>
      <c r="H20">
        <v>0</v>
      </c>
      <c r="I20">
        <v>0</v>
      </c>
      <c r="J20">
        <v>12</v>
      </c>
      <c r="K20">
        <v>0</v>
      </c>
      <c r="L20">
        <v>0</v>
      </c>
    </row>
    <row r="21" spans="1:12" x14ac:dyDescent="0.25">
      <c r="A21" t="str">
        <f>"300802"</f>
        <v>300802</v>
      </c>
      <c r="B21" t="s">
        <v>35</v>
      </c>
      <c r="C21" t="s">
        <v>34</v>
      </c>
      <c r="D21">
        <v>6021</v>
      </c>
      <c r="E21">
        <v>4782</v>
      </c>
      <c r="F21">
        <v>4745</v>
      </c>
      <c r="G21">
        <v>37</v>
      </c>
      <c r="H21">
        <v>0</v>
      </c>
      <c r="I21">
        <v>0</v>
      </c>
      <c r="J21">
        <v>12</v>
      </c>
      <c r="K21">
        <v>0</v>
      </c>
      <c r="L21">
        <v>0</v>
      </c>
    </row>
    <row r="22" spans="1:12" x14ac:dyDescent="0.25">
      <c r="A22" t="str">
        <f>"300803"</f>
        <v>300803</v>
      </c>
      <c r="B22" t="s">
        <v>36</v>
      </c>
      <c r="C22" t="s">
        <v>34</v>
      </c>
      <c r="D22">
        <v>22817</v>
      </c>
      <c r="E22">
        <v>18558</v>
      </c>
      <c r="F22">
        <v>18437</v>
      </c>
      <c r="G22">
        <v>121</v>
      </c>
      <c r="H22">
        <v>0</v>
      </c>
      <c r="I22">
        <v>0</v>
      </c>
      <c r="J22">
        <v>70</v>
      </c>
      <c r="K22">
        <v>0</v>
      </c>
      <c r="L22">
        <v>0</v>
      </c>
    </row>
    <row r="23" spans="1:12" x14ac:dyDescent="0.25">
      <c r="A23" t="str">
        <f>"300804"</f>
        <v>300804</v>
      </c>
      <c r="B23" t="s">
        <v>37</v>
      </c>
      <c r="C23" t="s">
        <v>34</v>
      </c>
      <c r="D23">
        <v>5129</v>
      </c>
      <c r="E23">
        <v>4116</v>
      </c>
      <c r="F23">
        <v>4093</v>
      </c>
      <c r="G23">
        <v>23</v>
      </c>
      <c r="H23">
        <v>0</v>
      </c>
      <c r="I23">
        <v>0</v>
      </c>
      <c r="J23">
        <v>11</v>
      </c>
      <c r="K23">
        <v>0</v>
      </c>
      <c r="L23">
        <v>0</v>
      </c>
    </row>
    <row r="24" spans="1:12" x14ac:dyDescent="0.25">
      <c r="A24" t="str">
        <f>"300805"</f>
        <v>300805</v>
      </c>
      <c r="B24" t="s">
        <v>38</v>
      </c>
      <c r="C24" t="s">
        <v>34</v>
      </c>
      <c r="D24">
        <v>3615</v>
      </c>
      <c r="E24">
        <v>2935</v>
      </c>
      <c r="F24">
        <v>2917</v>
      </c>
      <c r="G24">
        <v>18</v>
      </c>
      <c r="H24">
        <v>0</v>
      </c>
      <c r="I24">
        <v>0</v>
      </c>
      <c r="J24">
        <v>5</v>
      </c>
      <c r="K24">
        <v>0</v>
      </c>
      <c r="L24">
        <v>0</v>
      </c>
    </row>
    <row r="25" spans="1:12" x14ac:dyDescent="0.25">
      <c r="A25" t="str">
        <f>"300806"</f>
        <v>300806</v>
      </c>
      <c r="B25" t="s">
        <v>39</v>
      </c>
      <c r="C25" t="s">
        <v>34</v>
      </c>
      <c r="D25">
        <v>3537</v>
      </c>
      <c r="E25">
        <v>2910</v>
      </c>
      <c r="F25">
        <v>2883</v>
      </c>
      <c r="G25">
        <v>27</v>
      </c>
      <c r="H25">
        <v>0</v>
      </c>
      <c r="I25">
        <v>0</v>
      </c>
      <c r="J25">
        <v>9</v>
      </c>
      <c r="K25">
        <v>0</v>
      </c>
      <c r="L25">
        <v>0</v>
      </c>
    </row>
    <row r="26" spans="1:12" x14ac:dyDescent="0.25">
      <c r="A26" t="str">
        <f>"300807"</f>
        <v>300807</v>
      </c>
      <c r="B26" t="s">
        <v>40</v>
      </c>
      <c r="C26" t="s">
        <v>34</v>
      </c>
      <c r="D26">
        <v>4783</v>
      </c>
      <c r="E26">
        <v>3864</v>
      </c>
      <c r="F26">
        <v>3850</v>
      </c>
      <c r="G26">
        <v>14</v>
      </c>
      <c r="H26">
        <v>0</v>
      </c>
      <c r="I26">
        <v>0</v>
      </c>
      <c r="J26">
        <v>7</v>
      </c>
      <c r="K26">
        <v>0</v>
      </c>
      <c r="L26">
        <v>0</v>
      </c>
    </row>
    <row r="27" spans="1:12" s="1" customFormat="1" x14ac:dyDescent="0.25">
      <c r="A27" s="1" t="s">
        <v>41</v>
      </c>
      <c r="D27" s="1">
        <v>72370</v>
      </c>
      <c r="E27" s="1">
        <v>58190</v>
      </c>
      <c r="F27" s="1">
        <v>57902</v>
      </c>
      <c r="G27" s="1">
        <v>288</v>
      </c>
      <c r="H27" s="1">
        <v>0</v>
      </c>
      <c r="I27" s="1">
        <v>0</v>
      </c>
      <c r="J27" s="1">
        <v>220</v>
      </c>
      <c r="K27" s="1">
        <v>0</v>
      </c>
      <c r="L27" s="1">
        <v>0</v>
      </c>
    </row>
    <row r="28" spans="1:12" x14ac:dyDescent="0.25">
      <c r="A28" t="str">
        <f>"301201"</f>
        <v>301201</v>
      </c>
      <c r="B28" t="s">
        <v>42</v>
      </c>
      <c r="C28" t="s">
        <v>43</v>
      </c>
      <c r="D28">
        <v>2704</v>
      </c>
      <c r="E28">
        <v>2165</v>
      </c>
      <c r="F28">
        <v>2143</v>
      </c>
      <c r="G28">
        <v>22</v>
      </c>
      <c r="H28">
        <v>0</v>
      </c>
      <c r="I28">
        <v>0</v>
      </c>
      <c r="J28">
        <v>8</v>
      </c>
      <c r="K28">
        <v>0</v>
      </c>
      <c r="L28">
        <v>0</v>
      </c>
    </row>
    <row r="29" spans="1:12" x14ac:dyDescent="0.25">
      <c r="A29" t="str">
        <f>"301202"</f>
        <v>301202</v>
      </c>
      <c r="B29" t="s">
        <v>44</v>
      </c>
      <c r="C29" t="s">
        <v>43</v>
      </c>
      <c r="D29">
        <v>7708</v>
      </c>
      <c r="E29">
        <v>6130</v>
      </c>
      <c r="F29">
        <v>6112</v>
      </c>
      <c r="G29">
        <v>18</v>
      </c>
      <c r="H29">
        <v>0</v>
      </c>
      <c r="I29">
        <v>0</v>
      </c>
      <c r="J29">
        <v>15</v>
      </c>
      <c r="K29">
        <v>0</v>
      </c>
      <c r="L29">
        <v>0</v>
      </c>
    </row>
    <row r="30" spans="1:12" x14ac:dyDescent="0.25">
      <c r="A30" t="str">
        <f>"301203"</f>
        <v>301203</v>
      </c>
      <c r="B30" t="s">
        <v>45</v>
      </c>
      <c r="C30" t="s">
        <v>43</v>
      </c>
      <c r="D30">
        <v>12364</v>
      </c>
      <c r="E30">
        <v>9993</v>
      </c>
      <c r="F30">
        <v>9972</v>
      </c>
      <c r="G30">
        <v>21</v>
      </c>
      <c r="H30">
        <v>0</v>
      </c>
      <c r="I30">
        <v>0</v>
      </c>
      <c r="J30">
        <v>33</v>
      </c>
      <c r="K30">
        <v>0</v>
      </c>
      <c r="L30">
        <v>0</v>
      </c>
    </row>
    <row r="31" spans="1:12" x14ac:dyDescent="0.25">
      <c r="A31" t="str">
        <f>"301204"</f>
        <v>301204</v>
      </c>
      <c r="B31" t="s">
        <v>46</v>
      </c>
      <c r="C31" t="s">
        <v>43</v>
      </c>
      <c r="D31">
        <v>37381</v>
      </c>
      <c r="E31">
        <v>30324</v>
      </c>
      <c r="F31">
        <v>30170</v>
      </c>
      <c r="G31">
        <v>154</v>
      </c>
      <c r="H31">
        <v>0</v>
      </c>
      <c r="I31">
        <v>0</v>
      </c>
      <c r="J31">
        <v>82</v>
      </c>
      <c r="K31">
        <v>0</v>
      </c>
      <c r="L31">
        <v>0</v>
      </c>
    </row>
    <row r="32" spans="1:12" x14ac:dyDescent="0.25">
      <c r="A32" t="str">
        <f>"301205"</f>
        <v>301205</v>
      </c>
      <c r="B32" t="s">
        <v>47</v>
      </c>
      <c r="C32" t="s">
        <v>43</v>
      </c>
      <c r="D32">
        <v>4932</v>
      </c>
      <c r="E32">
        <v>3866</v>
      </c>
      <c r="F32">
        <v>3860</v>
      </c>
      <c r="G32">
        <v>6</v>
      </c>
      <c r="H32">
        <v>0</v>
      </c>
      <c r="I32">
        <v>0</v>
      </c>
      <c r="J32">
        <v>12</v>
      </c>
      <c r="K32">
        <v>0</v>
      </c>
      <c r="L32">
        <v>0</v>
      </c>
    </row>
    <row r="33" spans="1:12" x14ac:dyDescent="0.25">
      <c r="A33" t="str">
        <f>"301206"</f>
        <v>301206</v>
      </c>
      <c r="B33" t="s">
        <v>48</v>
      </c>
      <c r="C33" t="s">
        <v>43</v>
      </c>
      <c r="D33">
        <v>7281</v>
      </c>
      <c r="E33">
        <v>5712</v>
      </c>
      <c r="F33">
        <v>5645</v>
      </c>
      <c r="G33">
        <v>67</v>
      </c>
      <c r="H33">
        <v>0</v>
      </c>
      <c r="I33">
        <v>0</v>
      </c>
      <c r="J33">
        <v>70</v>
      </c>
      <c r="K33">
        <v>0</v>
      </c>
      <c r="L33">
        <v>0</v>
      </c>
    </row>
    <row r="34" spans="1:12" s="1" customFormat="1" x14ac:dyDescent="0.25">
      <c r="A34" s="1" t="s">
        <v>49</v>
      </c>
      <c r="D34" s="1">
        <v>152786</v>
      </c>
      <c r="E34" s="1">
        <v>124068</v>
      </c>
      <c r="F34" s="1">
        <v>123491</v>
      </c>
      <c r="G34" s="1">
        <v>577</v>
      </c>
      <c r="H34" s="1">
        <v>2</v>
      </c>
      <c r="I34" s="1">
        <v>0</v>
      </c>
      <c r="J34" s="1">
        <v>396</v>
      </c>
      <c r="K34" s="1">
        <v>0</v>
      </c>
      <c r="L34" s="1">
        <v>0</v>
      </c>
    </row>
    <row r="35" spans="1:12" x14ac:dyDescent="0.25">
      <c r="A35" t="str">
        <f>"301701"</f>
        <v>301701</v>
      </c>
      <c r="B35" t="s">
        <v>50</v>
      </c>
      <c r="C35" t="s">
        <v>51</v>
      </c>
      <c r="D35">
        <v>64458</v>
      </c>
      <c r="E35">
        <v>53636</v>
      </c>
      <c r="F35">
        <v>53397</v>
      </c>
      <c r="G35">
        <v>239</v>
      </c>
      <c r="H35">
        <v>1</v>
      </c>
      <c r="I35">
        <v>0</v>
      </c>
      <c r="J35">
        <v>135</v>
      </c>
      <c r="K35">
        <v>0</v>
      </c>
      <c r="L35">
        <v>0</v>
      </c>
    </row>
    <row r="36" spans="1:12" x14ac:dyDescent="0.25">
      <c r="A36" t="str">
        <f>"301702"</f>
        <v>301702</v>
      </c>
      <c r="B36" t="s">
        <v>52</v>
      </c>
      <c r="C36" t="s">
        <v>51</v>
      </c>
      <c r="D36">
        <v>15467</v>
      </c>
      <c r="E36">
        <v>12272</v>
      </c>
      <c r="F36">
        <v>12208</v>
      </c>
      <c r="G36">
        <v>64</v>
      </c>
      <c r="H36">
        <v>0</v>
      </c>
      <c r="I36">
        <v>0</v>
      </c>
      <c r="J36">
        <v>32</v>
      </c>
      <c r="K36">
        <v>0</v>
      </c>
      <c r="L36">
        <v>0</v>
      </c>
    </row>
    <row r="37" spans="1:12" x14ac:dyDescent="0.25">
      <c r="A37" t="str">
        <f>"301703"</f>
        <v>301703</v>
      </c>
      <c r="B37" t="s">
        <v>53</v>
      </c>
      <c r="C37" t="s">
        <v>51</v>
      </c>
      <c r="D37">
        <v>14479</v>
      </c>
      <c r="E37">
        <v>11479</v>
      </c>
      <c r="F37">
        <v>11410</v>
      </c>
      <c r="G37">
        <v>69</v>
      </c>
      <c r="H37">
        <v>0</v>
      </c>
      <c r="I37">
        <v>0</v>
      </c>
      <c r="J37">
        <v>16</v>
      </c>
      <c r="K37">
        <v>0</v>
      </c>
      <c r="L37">
        <v>0</v>
      </c>
    </row>
    <row r="38" spans="1:12" x14ac:dyDescent="0.25">
      <c r="A38" t="str">
        <f>"301704"</f>
        <v>301704</v>
      </c>
      <c r="B38" t="s">
        <v>54</v>
      </c>
      <c r="C38" t="s">
        <v>51</v>
      </c>
      <c r="D38">
        <v>19229</v>
      </c>
      <c r="E38">
        <v>15379</v>
      </c>
      <c r="F38">
        <v>15326</v>
      </c>
      <c r="G38">
        <v>53</v>
      </c>
      <c r="H38">
        <v>0</v>
      </c>
      <c r="I38">
        <v>0</v>
      </c>
      <c r="J38">
        <v>38</v>
      </c>
      <c r="K38">
        <v>0</v>
      </c>
      <c r="L38">
        <v>0</v>
      </c>
    </row>
    <row r="39" spans="1:12" x14ac:dyDescent="0.25">
      <c r="A39" t="str">
        <f>"301705"</f>
        <v>301705</v>
      </c>
      <c r="B39" t="s">
        <v>55</v>
      </c>
      <c r="C39" t="s">
        <v>51</v>
      </c>
      <c r="D39">
        <v>12180</v>
      </c>
      <c r="E39">
        <v>9717</v>
      </c>
      <c r="F39">
        <v>9680</v>
      </c>
      <c r="G39">
        <v>37</v>
      </c>
      <c r="H39">
        <v>0</v>
      </c>
      <c r="I39">
        <v>0</v>
      </c>
      <c r="J39">
        <v>26</v>
      </c>
      <c r="K39">
        <v>0</v>
      </c>
      <c r="L39">
        <v>0</v>
      </c>
    </row>
    <row r="40" spans="1:12" x14ac:dyDescent="0.25">
      <c r="A40" t="str">
        <f>"301706"</f>
        <v>301706</v>
      </c>
      <c r="B40" t="s">
        <v>56</v>
      </c>
      <c r="C40" t="s">
        <v>51</v>
      </c>
      <c r="D40">
        <v>11400</v>
      </c>
      <c r="E40">
        <v>9131</v>
      </c>
      <c r="F40">
        <v>9106</v>
      </c>
      <c r="G40">
        <v>25</v>
      </c>
      <c r="H40">
        <v>1</v>
      </c>
      <c r="I40">
        <v>0</v>
      </c>
      <c r="J40">
        <v>21</v>
      </c>
      <c r="K40">
        <v>0</v>
      </c>
      <c r="L40">
        <v>0</v>
      </c>
    </row>
    <row r="41" spans="1:12" x14ac:dyDescent="0.25">
      <c r="A41" t="str">
        <f>"301707"</f>
        <v>301707</v>
      </c>
      <c r="B41" t="s">
        <v>57</v>
      </c>
      <c r="C41" t="s">
        <v>51</v>
      </c>
      <c r="D41">
        <v>9341</v>
      </c>
      <c r="E41">
        <v>7411</v>
      </c>
      <c r="F41">
        <v>7393</v>
      </c>
      <c r="G41">
        <v>18</v>
      </c>
      <c r="H41">
        <v>0</v>
      </c>
      <c r="I41">
        <v>0</v>
      </c>
      <c r="J41">
        <v>113</v>
      </c>
      <c r="K41">
        <v>0</v>
      </c>
      <c r="L41">
        <v>0</v>
      </c>
    </row>
    <row r="42" spans="1:12" x14ac:dyDescent="0.25">
      <c r="A42" t="str">
        <f>"301708"</f>
        <v>301708</v>
      </c>
      <c r="B42" t="s">
        <v>58</v>
      </c>
      <c r="C42" t="s">
        <v>51</v>
      </c>
      <c r="D42">
        <v>6232</v>
      </c>
      <c r="E42">
        <v>5043</v>
      </c>
      <c r="F42">
        <v>4971</v>
      </c>
      <c r="G42">
        <v>72</v>
      </c>
      <c r="H42">
        <v>0</v>
      </c>
      <c r="I42">
        <v>0</v>
      </c>
      <c r="J42">
        <v>15</v>
      </c>
      <c r="K42">
        <v>0</v>
      </c>
      <c r="L42">
        <v>0</v>
      </c>
    </row>
    <row r="43" spans="1:12" s="1" customFormat="1" x14ac:dyDescent="0.25">
      <c r="A43" s="1" t="s">
        <v>59</v>
      </c>
      <c r="D43" s="1">
        <v>53567</v>
      </c>
      <c r="E43" s="1">
        <v>42952</v>
      </c>
      <c r="F43" s="1">
        <v>42560</v>
      </c>
      <c r="G43" s="1">
        <v>392</v>
      </c>
      <c r="H43" s="1">
        <v>1</v>
      </c>
      <c r="I43" s="1">
        <v>0</v>
      </c>
      <c r="J43" s="1">
        <v>278</v>
      </c>
      <c r="K43" s="1">
        <v>0</v>
      </c>
      <c r="L43" s="1">
        <v>0</v>
      </c>
    </row>
    <row r="44" spans="1:12" x14ac:dyDescent="0.25">
      <c r="A44" t="str">
        <f>"301801"</f>
        <v>301801</v>
      </c>
      <c r="B44" t="s">
        <v>60</v>
      </c>
      <c r="C44" t="s">
        <v>61</v>
      </c>
      <c r="D44">
        <v>2479</v>
      </c>
      <c r="E44">
        <v>1960</v>
      </c>
      <c r="F44">
        <v>1943</v>
      </c>
      <c r="G44">
        <v>17</v>
      </c>
      <c r="H44">
        <v>0</v>
      </c>
      <c r="I44">
        <v>0</v>
      </c>
      <c r="J44">
        <v>14</v>
      </c>
      <c r="K44">
        <v>0</v>
      </c>
      <c r="L44">
        <v>0</v>
      </c>
    </row>
    <row r="45" spans="1:12" x14ac:dyDescent="0.25">
      <c r="A45" t="str">
        <f>"301802"</f>
        <v>301802</v>
      </c>
      <c r="B45" t="s">
        <v>62</v>
      </c>
      <c r="C45" t="s">
        <v>61</v>
      </c>
      <c r="D45">
        <v>5213</v>
      </c>
      <c r="E45">
        <v>4120</v>
      </c>
      <c r="F45">
        <v>4103</v>
      </c>
      <c r="G45">
        <v>17</v>
      </c>
      <c r="H45">
        <v>0</v>
      </c>
      <c r="I45">
        <v>0</v>
      </c>
      <c r="J45">
        <v>10</v>
      </c>
      <c r="K45">
        <v>0</v>
      </c>
      <c r="L45">
        <v>0</v>
      </c>
    </row>
    <row r="46" spans="1:12" x14ac:dyDescent="0.25">
      <c r="A46" t="str">
        <f>"301803"</f>
        <v>301803</v>
      </c>
      <c r="B46" t="s">
        <v>63</v>
      </c>
      <c r="C46" t="s">
        <v>61</v>
      </c>
      <c r="D46">
        <v>7658</v>
      </c>
      <c r="E46">
        <v>6141</v>
      </c>
      <c r="F46">
        <v>6097</v>
      </c>
      <c r="G46">
        <v>44</v>
      </c>
      <c r="H46">
        <v>0</v>
      </c>
      <c r="I46">
        <v>0</v>
      </c>
      <c r="J46">
        <v>17</v>
      </c>
      <c r="K46">
        <v>0</v>
      </c>
      <c r="L46">
        <v>0</v>
      </c>
    </row>
    <row r="47" spans="1:12" x14ac:dyDescent="0.25">
      <c r="A47" t="str">
        <f>"301804"</f>
        <v>301804</v>
      </c>
      <c r="B47" t="s">
        <v>64</v>
      </c>
      <c r="C47" t="s">
        <v>61</v>
      </c>
      <c r="D47">
        <v>6128</v>
      </c>
      <c r="E47">
        <v>4790</v>
      </c>
      <c r="F47">
        <v>4740</v>
      </c>
      <c r="G47">
        <v>50</v>
      </c>
      <c r="H47">
        <v>0</v>
      </c>
      <c r="I47">
        <v>0</v>
      </c>
      <c r="J47">
        <v>111</v>
      </c>
      <c r="K47">
        <v>0</v>
      </c>
      <c r="L47">
        <v>0</v>
      </c>
    </row>
    <row r="48" spans="1:12" x14ac:dyDescent="0.25">
      <c r="A48" t="str">
        <f>"301805"</f>
        <v>301805</v>
      </c>
      <c r="B48" t="s">
        <v>65</v>
      </c>
      <c r="C48" t="s">
        <v>61</v>
      </c>
      <c r="D48">
        <v>3563</v>
      </c>
      <c r="E48">
        <v>2810</v>
      </c>
      <c r="F48">
        <v>2776</v>
      </c>
      <c r="G48">
        <v>34</v>
      </c>
      <c r="H48">
        <v>0</v>
      </c>
      <c r="I48">
        <v>0</v>
      </c>
      <c r="J48">
        <v>17</v>
      </c>
      <c r="K48">
        <v>0</v>
      </c>
      <c r="L48">
        <v>0</v>
      </c>
    </row>
    <row r="49" spans="1:12" x14ac:dyDescent="0.25">
      <c r="A49" t="str">
        <f>"301806"</f>
        <v>301806</v>
      </c>
      <c r="B49" t="s">
        <v>66</v>
      </c>
      <c r="C49" t="s">
        <v>61</v>
      </c>
      <c r="D49">
        <v>5792</v>
      </c>
      <c r="E49">
        <v>4659</v>
      </c>
      <c r="F49">
        <v>4616</v>
      </c>
      <c r="G49">
        <v>43</v>
      </c>
      <c r="H49">
        <v>0</v>
      </c>
      <c r="I49">
        <v>0</v>
      </c>
      <c r="J49">
        <v>12</v>
      </c>
      <c r="K49">
        <v>0</v>
      </c>
      <c r="L49">
        <v>0</v>
      </c>
    </row>
    <row r="50" spans="1:12" x14ac:dyDescent="0.25">
      <c r="A50" t="str">
        <f>"301807"</f>
        <v>301807</v>
      </c>
      <c r="B50" t="s">
        <v>67</v>
      </c>
      <c r="C50" t="s">
        <v>61</v>
      </c>
      <c r="D50">
        <v>22734</v>
      </c>
      <c r="E50">
        <v>18472</v>
      </c>
      <c r="F50">
        <v>18285</v>
      </c>
      <c r="G50">
        <v>187</v>
      </c>
      <c r="H50">
        <v>1</v>
      </c>
      <c r="I50">
        <v>0</v>
      </c>
      <c r="J50">
        <v>97</v>
      </c>
      <c r="K50">
        <v>0</v>
      </c>
      <c r="L50">
        <v>0</v>
      </c>
    </row>
    <row r="51" spans="1:12" s="1" customFormat="1" x14ac:dyDescent="0.25">
      <c r="A51" s="1" t="s">
        <v>68</v>
      </c>
      <c r="D51" s="1">
        <v>59625</v>
      </c>
      <c r="E51" s="1">
        <v>48338</v>
      </c>
      <c r="F51" s="1">
        <v>47668</v>
      </c>
      <c r="G51" s="1">
        <v>670</v>
      </c>
      <c r="H51" s="1">
        <v>3</v>
      </c>
      <c r="I51" s="1">
        <v>0</v>
      </c>
      <c r="J51" s="1">
        <v>253</v>
      </c>
      <c r="K51" s="1">
        <v>0</v>
      </c>
      <c r="L51" s="1">
        <v>0</v>
      </c>
    </row>
    <row r="52" spans="1:12" x14ac:dyDescent="0.25">
      <c r="A52" t="str">
        <f>"302001"</f>
        <v>302001</v>
      </c>
      <c r="B52" t="s">
        <v>69</v>
      </c>
      <c r="C52" t="s">
        <v>70</v>
      </c>
      <c r="D52">
        <v>4542</v>
      </c>
      <c r="E52">
        <v>3708</v>
      </c>
      <c r="F52">
        <v>3676</v>
      </c>
      <c r="G52">
        <v>32</v>
      </c>
      <c r="H52">
        <v>0</v>
      </c>
      <c r="I52">
        <v>0</v>
      </c>
      <c r="J52">
        <v>8</v>
      </c>
      <c r="K52">
        <v>0</v>
      </c>
      <c r="L52">
        <v>0</v>
      </c>
    </row>
    <row r="53" spans="1:12" x14ac:dyDescent="0.25">
      <c r="A53" t="str">
        <f>"302002"</f>
        <v>302002</v>
      </c>
      <c r="B53" t="s">
        <v>71</v>
      </c>
      <c r="C53" t="s">
        <v>70</v>
      </c>
      <c r="D53">
        <v>4841</v>
      </c>
      <c r="E53">
        <v>3771</v>
      </c>
      <c r="F53">
        <v>3730</v>
      </c>
      <c r="G53">
        <v>41</v>
      </c>
      <c r="H53">
        <v>0</v>
      </c>
      <c r="I53">
        <v>0</v>
      </c>
      <c r="J53">
        <v>53</v>
      </c>
      <c r="K53">
        <v>0</v>
      </c>
      <c r="L53">
        <v>0</v>
      </c>
    </row>
    <row r="54" spans="1:12" x14ac:dyDescent="0.25">
      <c r="A54" t="str">
        <f>"302003"</f>
        <v>302003</v>
      </c>
      <c r="B54" t="s">
        <v>72</v>
      </c>
      <c r="C54" t="s">
        <v>70</v>
      </c>
      <c r="D54">
        <v>7666</v>
      </c>
      <c r="E54">
        <v>6178</v>
      </c>
      <c r="F54">
        <v>6154</v>
      </c>
      <c r="G54">
        <v>24</v>
      </c>
      <c r="H54">
        <v>0</v>
      </c>
      <c r="I54">
        <v>0</v>
      </c>
      <c r="J54">
        <v>61</v>
      </c>
      <c r="K54">
        <v>0</v>
      </c>
      <c r="L54">
        <v>0</v>
      </c>
    </row>
    <row r="55" spans="1:12" x14ac:dyDescent="0.25">
      <c r="A55" t="str">
        <f>"302004"</f>
        <v>302004</v>
      </c>
      <c r="B55" t="s">
        <v>73</v>
      </c>
      <c r="C55" t="s">
        <v>70</v>
      </c>
      <c r="D55">
        <v>4476</v>
      </c>
      <c r="E55">
        <v>3586</v>
      </c>
      <c r="F55">
        <v>3465</v>
      </c>
      <c r="G55">
        <v>121</v>
      </c>
      <c r="H55">
        <v>3</v>
      </c>
      <c r="I55">
        <v>0</v>
      </c>
      <c r="J55">
        <v>13</v>
      </c>
      <c r="K55">
        <v>0</v>
      </c>
      <c r="L55">
        <v>0</v>
      </c>
    </row>
    <row r="56" spans="1:12" x14ac:dyDescent="0.25">
      <c r="A56" t="str">
        <f>"302005"</f>
        <v>302005</v>
      </c>
      <c r="B56" t="s">
        <v>74</v>
      </c>
      <c r="C56" t="s">
        <v>70</v>
      </c>
      <c r="D56">
        <v>10630</v>
      </c>
      <c r="E56">
        <v>8560</v>
      </c>
      <c r="F56">
        <v>8473</v>
      </c>
      <c r="G56">
        <v>87</v>
      </c>
      <c r="H56">
        <v>0</v>
      </c>
      <c r="I56">
        <v>0</v>
      </c>
      <c r="J56">
        <v>26</v>
      </c>
      <c r="K56">
        <v>0</v>
      </c>
      <c r="L56">
        <v>0</v>
      </c>
    </row>
    <row r="57" spans="1:12" x14ac:dyDescent="0.25">
      <c r="A57" t="str">
        <f>"302006"</f>
        <v>302006</v>
      </c>
      <c r="B57" t="s">
        <v>75</v>
      </c>
      <c r="C57" t="s">
        <v>70</v>
      </c>
      <c r="D57">
        <v>27470</v>
      </c>
      <c r="E57">
        <v>22535</v>
      </c>
      <c r="F57">
        <v>22170</v>
      </c>
      <c r="G57">
        <v>365</v>
      </c>
      <c r="H57">
        <v>0</v>
      </c>
      <c r="I57">
        <v>0</v>
      </c>
      <c r="J57">
        <v>92</v>
      </c>
      <c r="K57">
        <v>0</v>
      </c>
      <c r="L57">
        <v>0</v>
      </c>
    </row>
    <row r="58" spans="1:12" s="1" customFormat="1" x14ac:dyDescent="0.25">
      <c r="A58" s="1" t="s">
        <v>76</v>
      </c>
    </row>
    <row r="59" spans="1:12" s="3" customFormat="1" x14ac:dyDescent="0.25">
      <c r="A59" s="3" t="str">
        <f>"306101"</f>
        <v>306101</v>
      </c>
      <c r="B59" s="3" t="s">
        <v>77</v>
      </c>
      <c r="C59" s="3" t="s">
        <v>15</v>
      </c>
      <c r="D59" s="3">
        <v>86015</v>
      </c>
      <c r="E59" s="3">
        <v>72383</v>
      </c>
      <c r="F59" s="3">
        <v>71875</v>
      </c>
      <c r="G59" s="3">
        <v>508</v>
      </c>
      <c r="H59" s="3">
        <v>3</v>
      </c>
      <c r="I59" s="3">
        <v>0</v>
      </c>
      <c r="J59" s="3">
        <v>231</v>
      </c>
      <c r="K59" s="3">
        <v>0</v>
      </c>
      <c r="L59" s="3">
        <v>0</v>
      </c>
    </row>
    <row r="60" spans="1:12" s="1" customFormat="1" x14ac:dyDescent="0.25">
      <c r="A60" s="1" t="s">
        <v>78</v>
      </c>
      <c r="D60" s="1">
        <v>627672</v>
      </c>
      <c r="E60" s="1">
        <v>509372</v>
      </c>
      <c r="F60" s="1">
        <v>505886</v>
      </c>
      <c r="G60" s="1">
        <v>3486</v>
      </c>
      <c r="H60" s="1">
        <v>12</v>
      </c>
      <c r="I60" s="1">
        <v>0</v>
      </c>
      <c r="J60" s="1">
        <v>1963</v>
      </c>
      <c r="K60" s="1">
        <v>0</v>
      </c>
      <c r="L60" s="1">
        <v>0</v>
      </c>
    </row>
  </sheetData>
  <printOptions gridLines="1"/>
  <pageMargins left="0.15748031496062992" right="0.19685039370078741" top="0.51181102362204722" bottom="0.51181102362204722" header="0.31496062992125984" footer="0.31496062992125984"/>
  <pageSetup paperSize="9" scale="99" fitToHeight="0" orientation="landscape" r:id="rId1"/>
  <headerFooter>
    <oddHeader>&amp;LDelegatura w Kaliszu&amp;Rstan rejestru na dzień 30 września 2025 r.</oddHeader>
    <oddFooter>&amp;Rstr.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rejestr_wyborcow_2025_kw_3_2025</vt:lpstr>
      <vt:lpstr>rejestr_wyborcow_2025_kw_3_2025!Tytuły_wydruku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Lańduch</dc:creator>
  <cp:lastModifiedBy>Paweł Lańduch</cp:lastModifiedBy>
  <cp:lastPrinted>2025-10-16T12:43:18Z</cp:lastPrinted>
  <dcterms:created xsi:type="dcterms:W3CDTF">2025-10-16T12:34:52Z</dcterms:created>
  <dcterms:modified xsi:type="dcterms:W3CDTF">2025-10-16T12:43:38Z</dcterms:modified>
</cp:coreProperties>
</file>