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rejestr_wyborcow_20161121_1536" sheetId="1" r:id="rId1"/>
  </sheets>
  <definedNames>
    <definedName name="_xlnm.Print_Titles" localSheetId="0">'rejestr_wyborcow_20161121_1536'!$1:$1</definedName>
  </definedNames>
  <calcPr fullCalcOnLoad="1"/>
</workbook>
</file>

<file path=xl/sharedStrings.xml><?xml version="1.0" encoding="utf-8"?>
<sst xmlns="http://schemas.openxmlformats.org/spreadsheetml/2006/main" count="178" uniqueCount="86">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</sst>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1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PageLayoutView="0" workbookViewId="0" topLeftCell="A1">
      <selection activeCell="A1" sqref="A1:S60"/>
    </sheetView>
  </sheetViews>
  <sheetFormatPr defaultColWidth="9.140625" defaultRowHeight="15"/>
  <cols>
    <col min="7" max="7" width="11.7109375" style="0" customWidth="1"/>
    <col min="8" max="8" width="12.00390625" style="0" customWidth="1"/>
    <col min="9" max="10" width="11.421875" style="0" customWidth="1"/>
    <col min="11" max="11" width="11.28125" style="0" customWidth="1"/>
    <col min="12" max="12" width="10.421875" style="0" customWidth="1"/>
    <col min="13" max="13" width="11.00390625" style="0" customWidth="1"/>
    <col min="14" max="14" width="13.28125" style="0" customWidth="1"/>
    <col min="15" max="15" width="11.57421875" style="0" customWidth="1"/>
    <col min="16" max="16" width="12.00390625" style="0" customWidth="1"/>
    <col min="17" max="17" width="10.8515625" style="0" customWidth="1"/>
    <col min="18" max="18" width="11.00390625" style="0" customWidth="1"/>
    <col min="19" max="19" width="11.57421875" style="0" customWidth="1"/>
  </cols>
  <sheetData>
    <row r="1" spans="1:19" ht="10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pans="1:19" s="1" customFormat="1" ht="14.25">
      <c r="A2" s="6" t="s">
        <v>19</v>
      </c>
      <c r="B2" s="6"/>
      <c r="C2" s="6"/>
      <c r="D2" s="6"/>
      <c r="E2" s="6">
        <v>71131</v>
      </c>
      <c r="F2" s="6">
        <v>56946</v>
      </c>
      <c r="G2" s="6">
        <v>56826</v>
      </c>
      <c r="H2" s="6">
        <v>120</v>
      </c>
      <c r="I2" s="6">
        <v>118</v>
      </c>
      <c r="J2" s="6">
        <v>89</v>
      </c>
      <c r="K2" s="6">
        <v>3</v>
      </c>
      <c r="L2" s="6">
        <v>26</v>
      </c>
      <c r="M2" s="6">
        <v>2</v>
      </c>
      <c r="N2" s="6">
        <v>432</v>
      </c>
      <c r="O2" s="6">
        <v>245</v>
      </c>
      <c r="P2" s="6">
        <v>161</v>
      </c>
      <c r="Q2" s="6">
        <v>26</v>
      </c>
      <c r="R2" s="6">
        <v>0</v>
      </c>
      <c r="S2" s="6">
        <v>0</v>
      </c>
    </row>
    <row r="3" spans="1:19" ht="14.25">
      <c r="A3" s="7" t="str">
        <f>"300601"</f>
        <v>300601</v>
      </c>
      <c r="B3" s="7" t="s">
        <v>20</v>
      </c>
      <c r="C3" s="7" t="s">
        <v>21</v>
      </c>
      <c r="D3" s="7" t="s">
        <v>22</v>
      </c>
      <c r="E3" s="7">
        <v>8299</v>
      </c>
      <c r="F3" s="7">
        <v>6566</v>
      </c>
      <c r="G3" s="7">
        <v>6559</v>
      </c>
      <c r="H3" s="7">
        <v>7</v>
      </c>
      <c r="I3" s="7">
        <v>7</v>
      </c>
      <c r="J3" s="7">
        <v>7</v>
      </c>
      <c r="K3" s="7">
        <v>0</v>
      </c>
      <c r="L3" s="7">
        <v>0</v>
      </c>
      <c r="M3" s="7">
        <v>0</v>
      </c>
      <c r="N3" s="7">
        <v>31</v>
      </c>
      <c r="O3" s="7">
        <v>21</v>
      </c>
      <c r="P3" s="7">
        <v>10</v>
      </c>
      <c r="Q3" s="7">
        <v>0</v>
      </c>
      <c r="R3" s="7">
        <v>0</v>
      </c>
      <c r="S3" s="7">
        <v>0</v>
      </c>
    </row>
    <row r="4" spans="1:19" ht="14.25">
      <c r="A4" s="7" t="str">
        <f>"300602"</f>
        <v>300602</v>
      </c>
      <c r="B4" s="7" t="s">
        <v>23</v>
      </c>
      <c r="C4" s="7" t="s">
        <v>21</v>
      </c>
      <c r="D4" s="7" t="s">
        <v>22</v>
      </c>
      <c r="E4" s="7">
        <v>45061</v>
      </c>
      <c r="F4" s="7">
        <v>36312</v>
      </c>
      <c r="G4" s="7">
        <v>36251</v>
      </c>
      <c r="H4" s="7">
        <v>61</v>
      </c>
      <c r="I4" s="7">
        <v>59</v>
      </c>
      <c r="J4" s="7">
        <v>38</v>
      </c>
      <c r="K4" s="7">
        <v>3</v>
      </c>
      <c r="L4" s="7">
        <v>18</v>
      </c>
      <c r="M4" s="7">
        <v>2</v>
      </c>
      <c r="N4" s="7">
        <v>295</v>
      </c>
      <c r="O4" s="7">
        <v>167</v>
      </c>
      <c r="P4" s="7">
        <v>110</v>
      </c>
      <c r="Q4" s="7">
        <v>18</v>
      </c>
      <c r="R4" s="7">
        <v>0</v>
      </c>
      <c r="S4" s="7">
        <v>0</v>
      </c>
    </row>
    <row r="5" spans="1:19" ht="14.25">
      <c r="A5" s="7" t="str">
        <f>"300603"</f>
        <v>300603</v>
      </c>
      <c r="B5" s="7" t="s">
        <v>24</v>
      </c>
      <c r="C5" s="7" t="s">
        <v>21</v>
      </c>
      <c r="D5" s="7" t="s">
        <v>22</v>
      </c>
      <c r="E5" s="7">
        <v>7313</v>
      </c>
      <c r="F5" s="7">
        <v>5727</v>
      </c>
      <c r="G5" s="7">
        <v>5721</v>
      </c>
      <c r="H5" s="7">
        <v>6</v>
      </c>
      <c r="I5" s="7">
        <v>6</v>
      </c>
      <c r="J5" s="7">
        <v>4</v>
      </c>
      <c r="K5" s="7">
        <v>0</v>
      </c>
      <c r="L5" s="7">
        <v>2</v>
      </c>
      <c r="M5" s="7">
        <v>0</v>
      </c>
      <c r="N5" s="7">
        <v>49</v>
      </c>
      <c r="O5" s="7">
        <v>32</v>
      </c>
      <c r="P5" s="7">
        <v>15</v>
      </c>
      <c r="Q5" s="7">
        <v>2</v>
      </c>
      <c r="R5" s="7">
        <v>0</v>
      </c>
      <c r="S5" s="7">
        <v>0</v>
      </c>
    </row>
    <row r="6" spans="1:19" ht="14.25">
      <c r="A6" s="7" t="str">
        <f>"300604"</f>
        <v>300604</v>
      </c>
      <c r="B6" s="7" t="s">
        <v>25</v>
      </c>
      <c r="C6" s="7" t="s">
        <v>21</v>
      </c>
      <c r="D6" s="7" t="s">
        <v>22</v>
      </c>
      <c r="E6" s="7">
        <v>10458</v>
      </c>
      <c r="F6" s="7">
        <v>8341</v>
      </c>
      <c r="G6" s="7">
        <v>8295</v>
      </c>
      <c r="H6" s="7">
        <v>46</v>
      </c>
      <c r="I6" s="7">
        <v>46</v>
      </c>
      <c r="J6" s="7">
        <v>40</v>
      </c>
      <c r="K6" s="7">
        <v>0</v>
      </c>
      <c r="L6" s="7">
        <v>6</v>
      </c>
      <c r="M6" s="7">
        <v>0</v>
      </c>
      <c r="N6" s="7">
        <v>57</v>
      </c>
      <c r="O6" s="7">
        <v>25</v>
      </c>
      <c r="P6" s="7">
        <v>26</v>
      </c>
      <c r="Q6" s="7">
        <v>6</v>
      </c>
      <c r="R6" s="7">
        <v>0</v>
      </c>
      <c r="S6" s="7">
        <v>0</v>
      </c>
    </row>
    <row r="7" spans="1:19" s="1" customFormat="1" ht="14.25">
      <c r="A7" s="6" t="s">
        <v>26</v>
      </c>
      <c r="B7" s="6"/>
      <c r="C7" s="6"/>
      <c r="D7" s="6"/>
      <c r="E7" s="6">
        <v>83023</v>
      </c>
      <c r="F7" s="6">
        <v>66691</v>
      </c>
      <c r="G7" s="6">
        <v>66394</v>
      </c>
      <c r="H7" s="6">
        <v>297</v>
      </c>
      <c r="I7" s="6">
        <v>297</v>
      </c>
      <c r="J7" s="6">
        <v>255</v>
      </c>
      <c r="K7" s="6">
        <v>10</v>
      </c>
      <c r="L7" s="6">
        <v>32</v>
      </c>
      <c r="M7" s="6">
        <v>0</v>
      </c>
      <c r="N7" s="6">
        <v>312</v>
      </c>
      <c r="O7" s="6">
        <v>128</v>
      </c>
      <c r="P7" s="6">
        <v>152</v>
      </c>
      <c r="Q7" s="6">
        <v>32</v>
      </c>
      <c r="R7" s="6">
        <v>0</v>
      </c>
      <c r="S7" s="6">
        <v>0</v>
      </c>
    </row>
    <row r="8" spans="1:19" ht="14.25">
      <c r="A8" s="7" t="str">
        <f>"300701"</f>
        <v>300701</v>
      </c>
      <c r="B8" s="7" t="s">
        <v>27</v>
      </c>
      <c r="C8" s="7" t="s">
        <v>28</v>
      </c>
      <c r="D8" s="7" t="s">
        <v>22</v>
      </c>
      <c r="E8" s="7">
        <v>9956</v>
      </c>
      <c r="F8" s="7">
        <v>7948</v>
      </c>
      <c r="G8" s="7">
        <v>7925</v>
      </c>
      <c r="H8" s="7">
        <v>23</v>
      </c>
      <c r="I8" s="7">
        <v>23</v>
      </c>
      <c r="J8" s="7">
        <v>20</v>
      </c>
      <c r="K8" s="7">
        <v>2</v>
      </c>
      <c r="L8" s="7">
        <v>1</v>
      </c>
      <c r="M8" s="7">
        <v>0</v>
      </c>
      <c r="N8" s="7">
        <v>31</v>
      </c>
      <c r="O8" s="7">
        <v>11</v>
      </c>
      <c r="P8" s="7">
        <v>19</v>
      </c>
      <c r="Q8" s="7">
        <v>1</v>
      </c>
      <c r="R8" s="7">
        <v>0</v>
      </c>
      <c r="S8" s="7">
        <v>0</v>
      </c>
    </row>
    <row r="9" spans="1:19" ht="14.25">
      <c r="A9" s="7" t="str">
        <f>"300702"</f>
        <v>300702</v>
      </c>
      <c r="B9" s="7" t="s">
        <v>29</v>
      </c>
      <c r="C9" s="7" t="s">
        <v>28</v>
      </c>
      <c r="D9" s="7" t="s">
        <v>22</v>
      </c>
      <c r="E9" s="7">
        <v>5861</v>
      </c>
      <c r="F9" s="7">
        <v>4675</v>
      </c>
      <c r="G9" s="7">
        <v>4656</v>
      </c>
      <c r="H9" s="7">
        <v>19</v>
      </c>
      <c r="I9" s="7">
        <v>19</v>
      </c>
      <c r="J9" s="7">
        <v>14</v>
      </c>
      <c r="K9" s="7">
        <v>1</v>
      </c>
      <c r="L9" s="7">
        <v>4</v>
      </c>
      <c r="M9" s="7">
        <v>0</v>
      </c>
      <c r="N9" s="7">
        <v>26</v>
      </c>
      <c r="O9" s="7">
        <v>11</v>
      </c>
      <c r="P9" s="7">
        <v>11</v>
      </c>
      <c r="Q9" s="7">
        <v>4</v>
      </c>
      <c r="R9" s="7">
        <v>0</v>
      </c>
      <c r="S9" s="7">
        <v>0</v>
      </c>
    </row>
    <row r="10" spans="1:19" ht="14.25">
      <c r="A10" s="7" t="str">
        <f>"300703"</f>
        <v>300703</v>
      </c>
      <c r="B10" s="7" t="s">
        <v>30</v>
      </c>
      <c r="C10" s="7" t="s">
        <v>28</v>
      </c>
      <c r="D10" s="7" t="s">
        <v>22</v>
      </c>
      <c r="E10" s="7">
        <v>4806</v>
      </c>
      <c r="F10" s="7">
        <v>3858</v>
      </c>
      <c r="G10" s="7">
        <v>3841</v>
      </c>
      <c r="H10" s="7">
        <v>17</v>
      </c>
      <c r="I10" s="7">
        <v>17</v>
      </c>
      <c r="J10" s="7">
        <v>16</v>
      </c>
      <c r="K10" s="7">
        <v>1</v>
      </c>
      <c r="L10" s="7">
        <v>0</v>
      </c>
      <c r="M10" s="7">
        <v>0</v>
      </c>
      <c r="N10" s="7">
        <v>21</v>
      </c>
      <c r="O10" s="7">
        <v>10</v>
      </c>
      <c r="P10" s="7">
        <v>11</v>
      </c>
      <c r="Q10" s="7">
        <v>0</v>
      </c>
      <c r="R10" s="7">
        <v>0</v>
      </c>
      <c r="S10" s="7">
        <v>0</v>
      </c>
    </row>
    <row r="11" spans="1:19" ht="14.25">
      <c r="A11" s="7" t="str">
        <f>"300704"</f>
        <v>300704</v>
      </c>
      <c r="B11" s="7" t="s">
        <v>31</v>
      </c>
      <c r="C11" s="7" t="s">
        <v>28</v>
      </c>
      <c r="D11" s="7" t="s">
        <v>22</v>
      </c>
      <c r="E11" s="7">
        <v>9382</v>
      </c>
      <c r="F11" s="7">
        <v>7411</v>
      </c>
      <c r="G11" s="7">
        <v>7352</v>
      </c>
      <c r="H11" s="7">
        <v>59</v>
      </c>
      <c r="I11" s="7">
        <v>59</v>
      </c>
      <c r="J11" s="7">
        <v>54</v>
      </c>
      <c r="K11" s="7">
        <v>2</v>
      </c>
      <c r="L11" s="7">
        <v>3</v>
      </c>
      <c r="M11" s="7">
        <v>0</v>
      </c>
      <c r="N11" s="7">
        <v>28</v>
      </c>
      <c r="O11" s="7">
        <v>15</v>
      </c>
      <c r="P11" s="7">
        <v>10</v>
      </c>
      <c r="Q11" s="7">
        <v>3</v>
      </c>
      <c r="R11" s="7">
        <v>0</v>
      </c>
      <c r="S11" s="7">
        <v>0</v>
      </c>
    </row>
    <row r="12" spans="1:19" ht="14.25">
      <c r="A12" s="7" t="str">
        <f>"300705"</f>
        <v>300705</v>
      </c>
      <c r="B12" s="7" t="s">
        <v>32</v>
      </c>
      <c r="C12" s="7" t="s">
        <v>28</v>
      </c>
      <c r="D12" s="7" t="s">
        <v>22</v>
      </c>
      <c r="E12" s="7">
        <v>7576</v>
      </c>
      <c r="F12" s="7">
        <v>6091</v>
      </c>
      <c r="G12" s="7">
        <v>6073</v>
      </c>
      <c r="H12" s="7">
        <v>18</v>
      </c>
      <c r="I12" s="7">
        <v>18</v>
      </c>
      <c r="J12" s="7">
        <v>17</v>
      </c>
      <c r="K12" s="7">
        <v>0</v>
      </c>
      <c r="L12" s="7">
        <v>1</v>
      </c>
      <c r="M12" s="7">
        <v>0</v>
      </c>
      <c r="N12" s="7">
        <v>23</v>
      </c>
      <c r="O12" s="7">
        <v>12</v>
      </c>
      <c r="P12" s="7">
        <v>10</v>
      </c>
      <c r="Q12" s="7">
        <v>1</v>
      </c>
      <c r="R12" s="7">
        <v>0</v>
      </c>
      <c r="S12" s="7">
        <v>0</v>
      </c>
    </row>
    <row r="13" spans="1:19" ht="14.25">
      <c r="A13" s="7" t="str">
        <f>"300706"</f>
        <v>300706</v>
      </c>
      <c r="B13" s="7" t="s">
        <v>33</v>
      </c>
      <c r="C13" s="7" t="s">
        <v>28</v>
      </c>
      <c r="D13" s="7" t="s">
        <v>22</v>
      </c>
      <c r="E13" s="7">
        <v>5267</v>
      </c>
      <c r="F13" s="7">
        <v>4273</v>
      </c>
      <c r="G13" s="7">
        <v>4258</v>
      </c>
      <c r="H13" s="7">
        <v>15</v>
      </c>
      <c r="I13" s="7">
        <v>15</v>
      </c>
      <c r="J13" s="7">
        <v>15</v>
      </c>
      <c r="K13" s="7">
        <v>0</v>
      </c>
      <c r="L13" s="7">
        <v>0</v>
      </c>
      <c r="M13" s="7">
        <v>0</v>
      </c>
      <c r="N13" s="7">
        <v>24</v>
      </c>
      <c r="O13" s="7">
        <v>10</v>
      </c>
      <c r="P13" s="7">
        <v>14</v>
      </c>
      <c r="Q13" s="7">
        <v>0</v>
      </c>
      <c r="R13" s="7">
        <v>0</v>
      </c>
      <c r="S13" s="7">
        <v>0</v>
      </c>
    </row>
    <row r="14" spans="1:19" ht="14.25">
      <c r="A14" s="7" t="str">
        <f>"300707"</f>
        <v>300707</v>
      </c>
      <c r="B14" s="7" t="s">
        <v>34</v>
      </c>
      <c r="C14" s="7" t="s">
        <v>28</v>
      </c>
      <c r="D14" s="7" t="s">
        <v>22</v>
      </c>
      <c r="E14" s="7">
        <v>4951</v>
      </c>
      <c r="F14" s="7">
        <v>4006</v>
      </c>
      <c r="G14" s="7">
        <v>3975</v>
      </c>
      <c r="H14" s="7">
        <v>31</v>
      </c>
      <c r="I14" s="7">
        <v>31</v>
      </c>
      <c r="J14" s="7">
        <v>22</v>
      </c>
      <c r="K14" s="7">
        <v>0</v>
      </c>
      <c r="L14" s="7">
        <v>9</v>
      </c>
      <c r="M14" s="7">
        <v>0</v>
      </c>
      <c r="N14" s="7">
        <v>26</v>
      </c>
      <c r="O14" s="7">
        <v>6</v>
      </c>
      <c r="P14" s="7">
        <v>11</v>
      </c>
      <c r="Q14" s="7">
        <v>9</v>
      </c>
      <c r="R14" s="7">
        <v>0</v>
      </c>
      <c r="S14" s="7">
        <v>0</v>
      </c>
    </row>
    <row r="15" spans="1:19" ht="14.25">
      <c r="A15" s="7" t="str">
        <f>"300708"</f>
        <v>300708</v>
      </c>
      <c r="B15" s="7" t="s">
        <v>35</v>
      </c>
      <c r="C15" s="7" t="s">
        <v>28</v>
      </c>
      <c r="D15" s="7" t="s">
        <v>22</v>
      </c>
      <c r="E15" s="7">
        <v>10728</v>
      </c>
      <c r="F15" s="7">
        <v>8730</v>
      </c>
      <c r="G15" s="7">
        <v>8706</v>
      </c>
      <c r="H15" s="7">
        <v>24</v>
      </c>
      <c r="I15" s="7">
        <v>24</v>
      </c>
      <c r="J15" s="7">
        <v>23</v>
      </c>
      <c r="K15" s="7">
        <v>1</v>
      </c>
      <c r="L15" s="7">
        <v>0</v>
      </c>
      <c r="M15" s="7">
        <v>0</v>
      </c>
      <c r="N15" s="7">
        <v>39</v>
      </c>
      <c r="O15" s="7">
        <v>16</v>
      </c>
      <c r="P15" s="7">
        <v>23</v>
      </c>
      <c r="Q15" s="7">
        <v>0</v>
      </c>
      <c r="R15" s="7">
        <v>0</v>
      </c>
      <c r="S15" s="7">
        <v>0</v>
      </c>
    </row>
    <row r="16" spans="1:19" ht="14.25">
      <c r="A16" s="7" t="str">
        <f>"300709"</f>
        <v>300709</v>
      </c>
      <c r="B16" s="7" t="s">
        <v>36</v>
      </c>
      <c r="C16" s="7" t="s">
        <v>28</v>
      </c>
      <c r="D16" s="7" t="s">
        <v>22</v>
      </c>
      <c r="E16" s="7">
        <v>7238</v>
      </c>
      <c r="F16" s="7">
        <v>5866</v>
      </c>
      <c r="G16" s="7">
        <v>5846</v>
      </c>
      <c r="H16" s="7">
        <v>20</v>
      </c>
      <c r="I16" s="7">
        <v>20</v>
      </c>
      <c r="J16" s="7">
        <v>20</v>
      </c>
      <c r="K16" s="7">
        <v>0</v>
      </c>
      <c r="L16" s="7">
        <v>0</v>
      </c>
      <c r="M16" s="7">
        <v>0</v>
      </c>
      <c r="N16" s="7">
        <v>28</v>
      </c>
      <c r="O16" s="7">
        <v>10</v>
      </c>
      <c r="P16" s="7">
        <v>18</v>
      </c>
      <c r="Q16" s="7">
        <v>0</v>
      </c>
      <c r="R16" s="7">
        <v>0</v>
      </c>
      <c r="S16" s="7">
        <v>0</v>
      </c>
    </row>
    <row r="17" spans="1:19" ht="14.25">
      <c r="A17" s="7" t="str">
        <f>"300710"</f>
        <v>300710</v>
      </c>
      <c r="B17" s="7" t="s">
        <v>37</v>
      </c>
      <c r="C17" s="7" t="s">
        <v>28</v>
      </c>
      <c r="D17" s="7" t="s">
        <v>22</v>
      </c>
      <c r="E17" s="7">
        <v>7861</v>
      </c>
      <c r="F17" s="7">
        <v>6289</v>
      </c>
      <c r="G17" s="7">
        <v>6250</v>
      </c>
      <c r="H17" s="7">
        <v>39</v>
      </c>
      <c r="I17" s="7">
        <v>39</v>
      </c>
      <c r="J17" s="7">
        <v>29</v>
      </c>
      <c r="K17" s="7">
        <v>3</v>
      </c>
      <c r="L17" s="7">
        <v>7</v>
      </c>
      <c r="M17" s="7">
        <v>0</v>
      </c>
      <c r="N17" s="7">
        <v>38</v>
      </c>
      <c r="O17" s="7">
        <v>21</v>
      </c>
      <c r="P17" s="7">
        <v>10</v>
      </c>
      <c r="Q17" s="7">
        <v>7</v>
      </c>
      <c r="R17" s="7">
        <v>0</v>
      </c>
      <c r="S17" s="7">
        <v>0</v>
      </c>
    </row>
    <row r="18" spans="1:19" ht="14.25">
      <c r="A18" s="7" t="str">
        <f>"300711"</f>
        <v>300711</v>
      </c>
      <c r="B18" s="7" t="s">
        <v>38</v>
      </c>
      <c r="C18" s="7" t="s">
        <v>28</v>
      </c>
      <c r="D18" s="7" t="s">
        <v>22</v>
      </c>
      <c r="E18" s="7">
        <v>9397</v>
      </c>
      <c r="F18" s="7">
        <v>7544</v>
      </c>
      <c r="G18" s="7">
        <v>7512</v>
      </c>
      <c r="H18" s="7">
        <v>32</v>
      </c>
      <c r="I18" s="7">
        <v>32</v>
      </c>
      <c r="J18" s="7">
        <v>25</v>
      </c>
      <c r="K18" s="7">
        <v>0</v>
      </c>
      <c r="L18" s="7">
        <v>7</v>
      </c>
      <c r="M18" s="7">
        <v>0</v>
      </c>
      <c r="N18" s="7">
        <v>28</v>
      </c>
      <c r="O18" s="7">
        <v>6</v>
      </c>
      <c r="P18" s="7">
        <v>15</v>
      </c>
      <c r="Q18" s="7">
        <v>7</v>
      </c>
      <c r="R18" s="7">
        <v>0</v>
      </c>
      <c r="S18" s="7">
        <v>0</v>
      </c>
    </row>
    <row r="19" spans="1:19" s="1" customFormat="1" ht="14.25">
      <c r="A19" s="6" t="s">
        <v>39</v>
      </c>
      <c r="B19" s="6"/>
      <c r="C19" s="6"/>
      <c r="D19" s="6"/>
      <c r="E19" s="6">
        <v>56248</v>
      </c>
      <c r="F19" s="6">
        <v>44987</v>
      </c>
      <c r="G19" s="6">
        <v>44748</v>
      </c>
      <c r="H19" s="6">
        <v>239</v>
      </c>
      <c r="I19" s="6">
        <v>239</v>
      </c>
      <c r="J19" s="6">
        <v>160</v>
      </c>
      <c r="K19" s="6">
        <v>6</v>
      </c>
      <c r="L19" s="6">
        <v>73</v>
      </c>
      <c r="M19" s="6">
        <v>0</v>
      </c>
      <c r="N19" s="6">
        <v>318</v>
      </c>
      <c r="O19" s="6">
        <v>95</v>
      </c>
      <c r="P19" s="6">
        <v>150</v>
      </c>
      <c r="Q19" s="6">
        <v>73</v>
      </c>
      <c r="R19" s="6">
        <v>0</v>
      </c>
      <c r="S19" s="6">
        <v>0</v>
      </c>
    </row>
    <row r="20" spans="1:19" ht="14.25">
      <c r="A20" s="7" t="str">
        <f>"300801"</f>
        <v>300801</v>
      </c>
      <c r="B20" s="7" t="s">
        <v>40</v>
      </c>
      <c r="C20" s="7" t="s">
        <v>41</v>
      </c>
      <c r="D20" s="7" t="s">
        <v>22</v>
      </c>
      <c r="E20" s="7">
        <v>7873</v>
      </c>
      <c r="F20" s="7">
        <v>6211</v>
      </c>
      <c r="G20" s="7">
        <v>6196</v>
      </c>
      <c r="H20" s="7">
        <v>15</v>
      </c>
      <c r="I20" s="7">
        <v>15</v>
      </c>
      <c r="J20" s="7">
        <v>14</v>
      </c>
      <c r="K20" s="7">
        <v>1</v>
      </c>
      <c r="L20" s="7">
        <v>0</v>
      </c>
      <c r="M20" s="7">
        <v>0</v>
      </c>
      <c r="N20" s="7">
        <v>23</v>
      </c>
      <c r="O20" s="7">
        <v>10</v>
      </c>
      <c r="P20" s="7">
        <v>13</v>
      </c>
      <c r="Q20" s="7">
        <v>0</v>
      </c>
      <c r="R20" s="7">
        <v>0</v>
      </c>
      <c r="S20" s="7">
        <v>0</v>
      </c>
    </row>
    <row r="21" spans="1:19" ht="14.25">
      <c r="A21" s="7" t="str">
        <f>"300802"</f>
        <v>300802</v>
      </c>
      <c r="B21" s="7" t="s">
        <v>42</v>
      </c>
      <c r="C21" s="7" t="s">
        <v>41</v>
      </c>
      <c r="D21" s="7" t="s">
        <v>22</v>
      </c>
      <c r="E21" s="7">
        <v>6043</v>
      </c>
      <c r="F21" s="7">
        <v>4715</v>
      </c>
      <c r="G21" s="7">
        <v>4687</v>
      </c>
      <c r="H21" s="7">
        <v>28</v>
      </c>
      <c r="I21" s="7">
        <v>28</v>
      </c>
      <c r="J21" s="7">
        <v>28</v>
      </c>
      <c r="K21" s="7">
        <v>0</v>
      </c>
      <c r="L21" s="7">
        <v>0</v>
      </c>
      <c r="M21" s="7">
        <v>0</v>
      </c>
      <c r="N21" s="7">
        <v>31</v>
      </c>
      <c r="O21" s="7">
        <v>12</v>
      </c>
      <c r="P21" s="7">
        <v>19</v>
      </c>
      <c r="Q21" s="7">
        <v>0</v>
      </c>
      <c r="R21" s="7">
        <v>0</v>
      </c>
      <c r="S21" s="7">
        <v>0</v>
      </c>
    </row>
    <row r="22" spans="1:19" ht="14.25">
      <c r="A22" s="7" t="str">
        <f>"300803"</f>
        <v>300803</v>
      </c>
      <c r="B22" s="7" t="s">
        <v>43</v>
      </c>
      <c r="C22" s="7" t="s">
        <v>41</v>
      </c>
      <c r="D22" s="7" t="s">
        <v>22</v>
      </c>
      <c r="E22" s="7">
        <v>24441</v>
      </c>
      <c r="F22" s="7">
        <v>19794</v>
      </c>
      <c r="G22" s="7">
        <v>19672</v>
      </c>
      <c r="H22" s="7">
        <v>122</v>
      </c>
      <c r="I22" s="7">
        <v>122</v>
      </c>
      <c r="J22" s="7">
        <v>51</v>
      </c>
      <c r="K22" s="7">
        <v>5</v>
      </c>
      <c r="L22" s="7">
        <v>66</v>
      </c>
      <c r="M22" s="7">
        <v>0</v>
      </c>
      <c r="N22" s="7">
        <v>192</v>
      </c>
      <c r="O22" s="7">
        <v>53</v>
      </c>
      <c r="P22" s="7">
        <v>73</v>
      </c>
      <c r="Q22" s="7">
        <v>66</v>
      </c>
      <c r="R22" s="7">
        <v>0</v>
      </c>
      <c r="S22" s="7">
        <v>0</v>
      </c>
    </row>
    <row r="23" spans="1:19" ht="14.25">
      <c r="A23" s="7" t="str">
        <f>"300804"</f>
        <v>300804</v>
      </c>
      <c r="B23" s="7" t="s">
        <v>44</v>
      </c>
      <c r="C23" s="7" t="s">
        <v>41</v>
      </c>
      <c r="D23" s="7" t="s">
        <v>22</v>
      </c>
      <c r="E23" s="7">
        <v>5300</v>
      </c>
      <c r="F23" s="7">
        <v>4172</v>
      </c>
      <c r="G23" s="7">
        <v>4157</v>
      </c>
      <c r="H23" s="7">
        <v>15</v>
      </c>
      <c r="I23" s="7">
        <v>15</v>
      </c>
      <c r="J23" s="7">
        <v>15</v>
      </c>
      <c r="K23" s="7">
        <v>0</v>
      </c>
      <c r="L23" s="7">
        <v>0</v>
      </c>
      <c r="M23" s="7">
        <v>0</v>
      </c>
      <c r="N23" s="7">
        <v>19</v>
      </c>
      <c r="O23" s="7">
        <v>7</v>
      </c>
      <c r="P23" s="7">
        <v>12</v>
      </c>
      <c r="Q23" s="7">
        <v>0</v>
      </c>
      <c r="R23" s="7">
        <v>0</v>
      </c>
      <c r="S23" s="7">
        <v>0</v>
      </c>
    </row>
    <row r="24" spans="1:19" ht="14.25">
      <c r="A24" s="7" t="str">
        <f>"300805"</f>
        <v>300805</v>
      </c>
      <c r="B24" s="7" t="s">
        <v>45</v>
      </c>
      <c r="C24" s="7" t="s">
        <v>41</v>
      </c>
      <c r="D24" s="7" t="s">
        <v>22</v>
      </c>
      <c r="E24" s="7">
        <v>3794</v>
      </c>
      <c r="F24" s="7">
        <v>3068</v>
      </c>
      <c r="G24" s="7">
        <v>3047</v>
      </c>
      <c r="H24" s="7">
        <v>21</v>
      </c>
      <c r="I24" s="7">
        <v>21</v>
      </c>
      <c r="J24" s="7">
        <v>20</v>
      </c>
      <c r="K24" s="7">
        <v>0</v>
      </c>
      <c r="L24" s="7">
        <v>1</v>
      </c>
      <c r="M24" s="7">
        <v>0</v>
      </c>
      <c r="N24" s="7">
        <v>9</v>
      </c>
      <c r="O24" s="7">
        <v>3</v>
      </c>
      <c r="P24" s="7">
        <v>5</v>
      </c>
      <c r="Q24" s="7">
        <v>1</v>
      </c>
      <c r="R24" s="7">
        <v>0</v>
      </c>
      <c r="S24" s="7">
        <v>0</v>
      </c>
    </row>
    <row r="25" spans="1:19" ht="14.25">
      <c r="A25" s="7" t="str">
        <f>"300806"</f>
        <v>300806</v>
      </c>
      <c r="B25" s="7" t="s">
        <v>46</v>
      </c>
      <c r="C25" s="7" t="s">
        <v>41</v>
      </c>
      <c r="D25" s="7" t="s">
        <v>22</v>
      </c>
      <c r="E25" s="7">
        <v>3912</v>
      </c>
      <c r="F25" s="7">
        <v>3176</v>
      </c>
      <c r="G25" s="7">
        <v>3145</v>
      </c>
      <c r="H25" s="7">
        <v>31</v>
      </c>
      <c r="I25" s="7">
        <v>31</v>
      </c>
      <c r="J25" s="7">
        <v>25</v>
      </c>
      <c r="K25" s="7">
        <v>0</v>
      </c>
      <c r="L25" s="7">
        <v>6</v>
      </c>
      <c r="M25" s="7">
        <v>0</v>
      </c>
      <c r="N25" s="7">
        <v>27</v>
      </c>
      <c r="O25" s="7">
        <v>5</v>
      </c>
      <c r="P25" s="7">
        <v>16</v>
      </c>
      <c r="Q25" s="7">
        <v>6</v>
      </c>
      <c r="R25" s="7">
        <v>0</v>
      </c>
      <c r="S25" s="7">
        <v>0</v>
      </c>
    </row>
    <row r="26" spans="1:19" ht="14.25">
      <c r="A26" s="7" t="str">
        <f>"300807"</f>
        <v>300807</v>
      </c>
      <c r="B26" s="7" t="s">
        <v>47</v>
      </c>
      <c r="C26" s="7" t="s">
        <v>41</v>
      </c>
      <c r="D26" s="7" t="s">
        <v>22</v>
      </c>
      <c r="E26" s="7">
        <v>4885</v>
      </c>
      <c r="F26" s="7">
        <v>3851</v>
      </c>
      <c r="G26" s="7">
        <v>3844</v>
      </c>
      <c r="H26" s="7">
        <v>7</v>
      </c>
      <c r="I26" s="7">
        <v>7</v>
      </c>
      <c r="J26" s="7">
        <v>7</v>
      </c>
      <c r="K26" s="7">
        <v>0</v>
      </c>
      <c r="L26" s="7">
        <v>0</v>
      </c>
      <c r="M26" s="7">
        <v>0</v>
      </c>
      <c r="N26" s="7">
        <v>17</v>
      </c>
      <c r="O26" s="7">
        <v>5</v>
      </c>
      <c r="P26" s="7">
        <v>12</v>
      </c>
      <c r="Q26" s="7">
        <v>0</v>
      </c>
      <c r="R26" s="7">
        <v>0</v>
      </c>
      <c r="S26" s="7">
        <v>0</v>
      </c>
    </row>
    <row r="27" spans="1:19" s="1" customFormat="1" ht="14.25">
      <c r="A27" s="6" t="s">
        <v>48</v>
      </c>
      <c r="B27" s="6"/>
      <c r="C27" s="6"/>
      <c r="D27" s="6"/>
      <c r="E27" s="6">
        <v>76993</v>
      </c>
      <c r="F27" s="6">
        <v>61572</v>
      </c>
      <c r="G27" s="6">
        <v>61456</v>
      </c>
      <c r="H27" s="6">
        <v>116</v>
      </c>
      <c r="I27" s="6">
        <v>116</v>
      </c>
      <c r="J27" s="6">
        <v>69</v>
      </c>
      <c r="K27" s="6">
        <v>10</v>
      </c>
      <c r="L27" s="6">
        <v>37</v>
      </c>
      <c r="M27" s="6">
        <v>0</v>
      </c>
      <c r="N27" s="6">
        <v>386</v>
      </c>
      <c r="O27" s="6">
        <v>209</v>
      </c>
      <c r="P27" s="6">
        <v>140</v>
      </c>
      <c r="Q27" s="6">
        <v>37</v>
      </c>
      <c r="R27" s="6">
        <v>0</v>
      </c>
      <c r="S27" s="6">
        <v>0</v>
      </c>
    </row>
    <row r="28" spans="1:19" ht="14.25">
      <c r="A28" s="7" t="str">
        <f>"301201"</f>
        <v>301201</v>
      </c>
      <c r="B28" s="7" t="s">
        <v>49</v>
      </c>
      <c r="C28" s="7" t="s">
        <v>50</v>
      </c>
      <c r="D28" s="7" t="s">
        <v>22</v>
      </c>
      <c r="E28" s="7">
        <v>2842</v>
      </c>
      <c r="F28" s="7">
        <v>2224</v>
      </c>
      <c r="G28" s="7">
        <v>2213</v>
      </c>
      <c r="H28" s="7">
        <v>11</v>
      </c>
      <c r="I28" s="7">
        <v>11</v>
      </c>
      <c r="J28" s="7">
        <v>10</v>
      </c>
      <c r="K28" s="7">
        <v>0</v>
      </c>
      <c r="L28" s="7">
        <v>1</v>
      </c>
      <c r="M28" s="7">
        <v>0</v>
      </c>
      <c r="N28" s="7">
        <v>11</v>
      </c>
      <c r="O28" s="7">
        <v>5</v>
      </c>
      <c r="P28" s="7">
        <v>5</v>
      </c>
      <c r="Q28" s="7">
        <v>1</v>
      </c>
      <c r="R28" s="7">
        <v>0</v>
      </c>
      <c r="S28" s="7">
        <v>0</v>
      </c>
    </row>
    <row r="29" spans="1:19" ht="14.25">
      <c r="A29" s="7" t="str">
        <f>"301202"</f>
        <v>301202</v>
      </c>
      <c r="B29" s="7" t="s">
        <v>51</v>
      </c>
      <c r="C29" s="7" t="s">
        <v>50</v>
      </c>
      <c r="D29" s="7" t="s">
        <v>22</v>
      </c>
      <c r="E29" s="7">
        <v>8255</v>
      </c>
      <c r="F29" s="7">
        <v>6516</v>
      </c>
      <c r="G29" s="7">
        <v>6492</v>
      </c>
      <c r="H29" s="7">
        <v>24</v>
      </c>
      <c r="I29" s="7">
        <v>24</v>
      </c>
      <c r="J29" s="7">
        <v>20</v>
      </c>
      <c r="K29" s="7">
        <v>2</v>
      </c>
      <c r="L29" s="7">
        <v>2</v>
      </c>
      <c r="M29" s="7">
        <v>0</v>
      </c>
      <c r="N29" s="7">
        <v>30</v>
      </c>
      <c r="O29" s="7">
        <v>14</v>
      </c>
      <c r="P29" s="7">
        <v>14</v>
      </c>
      <c r="Q29" s="7">
        <v>2</v>
      </c>
      <c r="R29" s="7">
        <v>0</v>
      </c>
      <c r="S29" s="7">
        <v>0</v>
      </c>
    </row>
    <row r="30" spans="1:19" ht="14.25">
      <c r="A30" s="7" t="str">
        <f>"301203"</f>
        <v>301203</v>
      </c>
      <c r="B30" s="7" t="s">
        <v>52</v>
      </c>
      <c r="C30" s="7" t="s">
        <v>50</v>
      </c>
      <c r="D30" s="7" t="s">
        <v>22</v>
      </c>
      <c r="E30" s="7">
        <v>13437</v>
      </c>
      <c r="F30" s="7">
        <v>10775</v>
      </c>
      <c r="G30" s="7">
        <v>10767</v>
      </c>
      <c r="H30" s="7">
        <v>8</v>
      </c>
      <c r="I30" s="7">
        <v>8</v>
      </c>
      <c r="J30" s="7">
        <v>7</v>
      </c>
      <c r="K30" s="7">
        <v>0</v>
      </c>
      <c r="L30" s="7">
        <v>1</v>
      </c>
      <c r="M30" s="7">
        <v>0</v>
      </c>
      <c r="N30" s="7">
        <v>49</v>
      </c>
      <c r="O30" s="7">
        <v>24</v>
      </c>
      <c r="P30" s="7">
        <v>24</v>
      </c>
      <c r="Q30" s="7">
        <v>1</v>
      </c>
      <c r="R30" s="7">
        <v>0</v>
      </c>
      <c r="S30" s="7">
        <v>0</v>
      </c>
    </row>
    <row r="31" spans="1:19" ht="14.25">
      <c r="A31" s="7" t="str">
        <f>"301204"</f>
        <v>301204</v>
      </c>
      <c r="B31" s="7" t="s">
        <v>53</v>
      </c>
      <c r="C31" s="7" t="s">
        <v>50</v>
      </c>
      <c r="D31" s="7" t="s">
        <v>22</v>
      </c>
      <c r="E31" s="7">
        <v>39803</v>
      </c>
      <c r="F31" s="7">
        <v>32188</v>
      </c>
      <c r="G31" s="7">
        <v>32132</v>
      </c>
      <c r="H31" s="7">
        <v>56</v>
      </c>
      <c r="I31" s="7">
        <v>56</v>
      </c>
      <c r="J31" s="7">
        <v>18</v>
      </c>
      <c r="K31" s="7">
        <v>8</v>
      </c>
      <c r="L31" s="7">
        <v>30</v>
      </c>
      <c r="M31" s="7">
        <v>0</v>
      </c>
      <c r="N31" s="7">
        <v>188</v>
      </c>
      <c r="O31" s="7">
        <v>83</v>
      </c>
      <c r="P31" s="7">
        <v>75</v>
      </c>
      <c r="Q31" s="7">
        <v>30</v>
      </c>
      <c r="R31" s="7">
        <v>0</v>
      </c>
      <c r="S31" s="7">
        <v>0</v>
      </c>
    </row>
    <row r="32" spans="1:19" ht="14.25">
      <c r="A32" s="7" t="str">
        <f>"301205"</f>
        <v>301205</v>
      </c>
      <c r="B32" s="7" t="s">
        <v>54</v>
      </c>
      <c r="C32" s="7" t="s">
        <v>50</v>
      </c>
      <c r="D32" s="7" t="s">
        <v>22</v>
      </c>
      <c r="E32" s="7">
        <v>5181</v>
      </c>
      <c r="F32" s="7">
        <v>4023</v>
      </c>
      <c r="G32" s="7">
        <v>4016</v>
      </c>
      <c r="H32" s="7">
        <v>7</v>
      </c>
      <c r="I32" s="7">
        <v>7</v>
      </c>
      <c r="J32" s="7">
        <v>4</v>
      </c>
      <c r="K32" s="7">
        <v>0</v>
      </c>
      <c r="L32" s="7">
        <v>3</v>
      </c>
      <c r="M32" s="7">
        <v>0</v>
      </c>
      <c r="N32" s="7">
        <v>15</v>
      </c>
      <c r="O32" s="7">
        <v>10</v>
      </c>
      <c r="P32" s="7">
        <v>2</v>
      </c>
      <c r="Q32" s="7">
        <v>3</v>
      </c>
      <c r="R32" s="7">
        <v>0</v>
      </c>
      <c r="S32" s="7">
        <v>0</v>
      </c>
    </row>
    <row r="33" spans="1:19" ht="14.25">
      <c r="A33" s="7" t="str">
        <f>"301206"</f>
        <v>301206</v>
      </c>
      <c r="B33" s="7" t="s">
        <v>55</v>
      </c>
      <c r="C33" s="7" t="s">
        <v>50</v>
      </c>
      <c r="D33" s="7" t="s">
        <v>22</v>
      </c>
      <c r="E33" s="7">
        <v>7475</v>
      </c>
      <c r="F33" s="7">
        <v>5846</v>
      </c>
      <c r="G33" s="7">
        <v>5836</v>
      </c>
      <c r="H33" s="7">
        <v>10</v>
      </c>
      <c r="I33" s="7">
        <v>10</v>
      </c>
      <c r="J33" s="7">
        <v>10</v>
      </c>
      <c r="K33" s="7">
        <v>0</v>
      </c>
      <c r="L33" s="7">
        <v>0</v>
      </c>
      <c r="M33" s="7">
        <v>0</v>
      </c>
      <c r="N33" s="7">
        <v>93</v>
      </c>
      <c r="O33" s="7">
        <v>73</v>
      </c>
      <c r="P33" s="7">
        <v>20</v>
      </c>
      <c r="Q33" s="7">
        <v>0</v>
      </c>
      <c r="R33" s="7">
        <v>0</v>
      </c>
      <c r="S33" s="7">
        <v>0</v>
      </c>
    </row>
    <row r="34" spans="1:19" s="1" customFormat="1" ht="14.25">
      <c r="A34" s="6" t="s">
        <v>56</v>
      </c>
      <c r="B34" s="6"/>
      <c r="C34" s="6"/>
      <c r="D34" s="6"/>
      <c r="E34" s="6">
        <v>159429</v>
      </c>
      <c r="F34" s="6">
        <v>129500</v>
      </c>
      <c r="G34" s="6">
        <v>129223</v>
      </c>
      <c r="H34" s="6">
        <v>277</v>
      </c>
      <c r="I34" s="6">
        <v>277</v>
      </c>
      <c r="J34" s="6">
        <v>219</v>
      </c>
      <c r="K34" s="6">
        <v>17</v>
      </c>
      <c r="L34" s="6">
        <v>41</v>
      </c>
      <c r="M34" s="6">
        <v>0</v>
      </c>
      <c r="N34" s="6">
        <v>750</v>
      </c>
      <c r="O34" s="6">
        <v>371</v>
      </c>
      <c r="P34" s="6">
        <v>338</v>
      </c>
      <c r="Q34" s="6">
        <v>41</v>
      </c>
      <c r="R34" s="6">
        <v>0</v>
      </c>
      <c r="S34" s="6">
        <v>0</v>
      </c>
    </row>
    <row r="35" spans="1:19" ht="14.25">
      <c r="A35" s="7" t="str">
        <f>"301701"</f>
        <v>301701</v>
      </c>
      <c r="B35" s="7" t="s">
        <v>57</v>
      </c>
      <c r="C35" s="7" t="s">
        <v>58</v>
      </c>
      <c r="D35" s="7" t="s">
        <v>22</v>
      </c>
      <c r="E35" s="7">
        <v>70573</v>
      </c>
      <c r="F35" s="7">
        <v>58778</v>
      </c>
      <c r="G35" s="7">
        <v>58633</v>
      </c>
      <c r="H35" s="7">
        <v>145</v>
      </c>
      <c r="I35" s="7">
        <v>145</v>
      </c>
      <c r="J35" s="7">
        <v>98</v>
      </c>
      <c r="K35" s="7">
        <v>15</v>
      </c>
      <c r="L35" s="7">
        <v>32</v>
      </c>
      <c r="M35" s="7">
        <v>0</v>
      </c>
      <c r="N35" s="7">
        <v>357</v>
      </c>
      <c r="O35" s="7">
        <v>142</v>
      </c>
      <c r="P35" s="7">
        <v>183</v>
      </c>
      <c r="Q35" s="7">
        <v>32</v>
      </c>
      <c r="R35" s="7">
        <v>0</v>
      </c>
      <c r="S35" s="7">
        <v>0</v>
      </c>
    </row>
    <row r="36" spans="1:19" ht="14.25">
      <c r="A36" s="7" t="str">
        <f>"301702"</f>
        <v>301702</v>
      </c>
      <c r="B36" s="7" t="s">
        <v>59</v>
      </c>
      <c r="C36" s="7" t="s">
        <v>58</v>
      </c>
      <c r="D36" s="7" t="s">
        <v>22</v>
      </c>
      <c r="E36" s="7">
        <v>15244</v>
      </c>
      <c r="F36" s="7">
        <v>12244</v>
      </c>
      <c r="G36" s="7">
        <v>12235</v>
      </c>
      <c r="H36" s="7">
        <v>9</v>
      </c>
      <c r="I36" s="7">
        <v>9</v>
      </c>
      <c r="J36" s="7">
        <v>7</v>
      </c>
      <c r="K36" s="7">
        <v>0</v>
      </c>
      <c r="L36" s="7">
        <v>2</v>
      </c>
      <c r="M36" s="7">
        <v>0</v>
      </c>
      <c r="N36" s="7">
        <v>61</v>
      </c>
      <c r="O36" s="7">
        <v>25</v>
      </c>
      <c r="P36" s="7">
        <v>34</v>
      </c>
      <c r="Q36" s="7">
        <v>2</v>
      </c>
      <c r="R36" s="7">
        <v>0</v>
      </c>
      <c r="S36" s="7">
        <v>0</v>
      </c>
    </row>
    <row r="37" spans="1:19" ht="14.25">
      <c r="A37" s="7" t="str">
        <f>"301703"</f>
        <v>301703</v>
      </c>
      <c r="B37" s="7" t="s">
        <v>60</v>
      </c>
      <c r="C37" s="7" t="s">
        <v>58</v>
      </c>
      <c r="D37" s="7" t="s">
        <v>22</v>
      </c>
      <c r="E37" s="7">
        <v>14583</v>
      </c>
      <c r="F37" s="7">
        <v>11605</v>
      </c>
      <c r="G37" s="7">
        <v>11580</v>
      </c>
      <c r="H37" s="7">
        <v>25</v>
      </c>
      <c r="I37" s="7">
        <v>25</v>
      </c>
      <c r="J37" s="7">
        <v>22</v>
      </c>
      <c r="K37" s="7">
        <v>1</v>
      </c>
      <c r="L37" s="7">
        <v>2</v>
      </c>
      <c r="M37" s="7">
        <v>0</v>
      </c>
      <c r="N37" s="7">
        <v>50</v>
      </c>
      <c r="O37" s="7">
        <v>20</v>
      </c>
      <c r="P37" s="7">
        <v>28</v>
      </c>
      <c r="Q37" s="7">
        <v>2</v>
      </c>
      <c r="R37" s="7">
        <v>0</v>
      </c>
      <c r="S37" s="7">
        <v>0</v>
      </c>
    </row>
    <row r="38" spans="1:19" ht="14.25">
      <c r="A38" s="7" t="str">
        <f>"301704"</f>
        <v>301704</v>
      </c>
      <c r="B38" s="7" t="s">
        <v>61</v>
      </c>
      <c r="C38" s="7" t="s">
        <v>58</v>
      </c>
      <c r="D38" s="7" t="s">
        <v>22</v>
      </c>
      <c r="E38" s="7">
        <v>18847</v>
      </c>
      <c r="F38" s="7">
        <v>15041</v>
      </c>
      <c r="G38" s="7">
        <v>15024</v>
      </c>
      <c r="H38" s="7">
        <v>17</v>
      </c>
      <c r="I38" s="7">
        <v>17</v>
      </c>
      <c r="J38" s="7">
        <v>17</v>
      </c>
      <c r="K38" s="7">
        <v>0</v>
      </c>
      <c r="L38" s="7">
        <v>0</v>
      </c>
      <c r="M38" s="7">
        <v>0</v>
      </c>
      <c r="N38" s="7">
        <v>67</v>
      </c>
      <c r="O38" s="7">
        <v>36</v>
      </c>
      <c r="P38" s="7">
        <v>31</v>
      </c>
      <c r="Q38" s="7">
        <v>0</v>
      </c>
      <c r="R38" s="7">
        <v>0</v>
      </c>
      <c r="S38" s="7">
        <v>0</v>
      </c>
    </row>
    <row r="39" spans="1:19" ht="14.25">
      <c r="A39" s="7" t="str">
        <f>"301705"</f>
        <v>301705</v>
      </c>
      <c r="B39" s="7" t="s">
        <v>62</v>
      </c>
      <c r="C39" s="7" t="s">
        <v>58</v>
      </c>
      <c r="D39" s="7" t="s">
        <v>22</v>
      </c>
      <c r="E39" s="7">
        <v>11971</v>
      </c>
      <c r="F39" s="7">
        <v>9538</v>
      </c>
      <c r="G39" s="7">
        <v>9507</v>
      </c>
      <c r="H39" s="7">
        <v>31</v>
      </c>
      <c r="I39" s="7">
        <v>31</v>
      </c>
      <c r="J39" s="7">
        <v>31</v>
      </c>
      <c r="K39" s="7">
        <v>0</v>
      </c>
      <c r="L39" s="7">
        <v>0</v>
      </c>
      <c r="M39" s="7">
        <v>0</v>
      </c>
      <c r="N39" s="7">
        <v>35</v>
      </c>
      <c r="O39" s="7">
        <v>21</v>
      </c>
      <c r="P39" s="7">
        <v>14</v>
      </c>
      <c r="Q39" s="7">
        <v>0</v>
      </c>
      <c r="R39" s="7">
        <v>0</v>
      </c>
      <c r="S39" s="7">
        <v>0</v>
      </c>
    </row>
    <row r="40" spans="1:19" ht="14.25">
      <c r="A40" s="7" t="str">
        <f>"301706"</f>
        <v>301706</v>
      </c>
      <c r="B40" s="7" t="s">
        <v>63</v>
      </c>
      <c r="C40" s="7" t="s">
        <v>58</v>
      </c>
      <c r="D40" s="7" t="s">
        <v>22</v>
      </c>
      <c r="E40" s="7">
        <v>11788</v>
      </c>
      <c r="F40" s="7">
        <v>9295</v>
      </c>
      <c r="G40" s="7">
        <v>9292</v>
      </c>
      <c r="H40" s="7">
        <v>3</v>
      </c>
      <c r="I40" s="7">
        <v>3</v>
      </c>
      <c r="J40" s="7">
        <v>3</v>
      </c>
      <c r="K40" s="7">
        <v>0</v>
      </c>
      <c r="L40" s="7">
        <v>0</v>
      </c>
      <c r="M40" s="7">
        <v>0</v>
      </c>
      <c r="N40" s="7">
        <v>31</v>
      </c>
      <c r="O40" s="7">
        <v>10</v>
      </c>
      <c r="P40" s="7">
        <v>21</v>
      </c>
      <c r="Q40" s="7">
        <v>0</v>
      </c>
      <c r="R40" s="7">
        <v>0</v>
      </c>
      <c r="S40" s="7">
        <v>0</v>
      </c>
    </row>
    <row r="41" spans="1:19" ht="14.25">
      <c r="A41" s="7" t="str">
        <f>"301707"</f>
        <v>301707</v>
      </c>
      <c r="B41" s="7" t="s">
        <v>64</v>
      </c>
      <c r="C41" s="7" t="s">
        <v>58</v>
      </c>
      <c r="D41" s="7" t="s">
        <v>22</v>
      </c>
      <c r="E41" s="7">
        <v>9766</v>
      </c>
      <c r="F41" s="7">
        <v>7731</v>
      </c>
      <c r="G41" s="7">
        <v>7726</v>
      </c>
      <c r="H41" s="7">
        <v>5</v>
      </c>
      <c r="I41" s="7">
        <v>5</v>
      </c>
      <c r="J41" s="7">
        <v>4</v>
      </c>
      <c r="K41" s="7">
        <v>1</v>
      </c>
      <c r="L41" s="7">
        <v>0</v>
      </c>
      <c r="M41" s="7">
        <v>0</v>
      </c>
      <c r="N41" s="7">
        <v>116</v>
      </c>
      <c r="O41" s="7">
        <v>102</v>
      </c>
      <c r="P41" s="7">
        <v>14</v>
      </c>
      <c r="Q41" s="7">
        <v>0</v>
      </c>
      <c r="R41" s="7">
        <v>0</v>
      </c>
      <c r="S41" s="7">
        <v>0</v>
      </c>
    </row>
    <row r="42" spans="1:19" ht="14.25">
      <c r="A42" s="7" t="str">
        <f>"301708"</f>
        <v>301708</v>
      </c>
      <c r="B42" s="7" t="s">
        <v>65</v>
      </c>
      <c r="C42" s="7" t="s">
        <v>58</v>
      </c>
      <c r="D42" s="7" t="s">
        <v>22</v>
      </c>
      <c r="E42" s="7">
        <v>6657</v>
      </c>
      <c r="F42" s="7">
        <v>5268</v>
      </c>
      <c r="G42" s="7">
        <v>5226</v>
      </c>
      <c r="H42" s="7">
        <v>42</v>
      </c>
      <c r="I42" s="7">
        <v>42</v>
      </c>
      <c r="J42" s="7">
        <v>37</v>
      </c>
      <c r="K42" s="7">
        <v>0</v>
      </c>
      <c r="L42" s="7">
        <v>5</v>
      </c>
      <c r="M42" s="7">
        <v>0</v>
      </c>
      <c r="N42" s="7">
        <v>33</v>
      </c>
      <c r="O42" s="7">
        <v>15</v>
      </c>
      <c r="P42" s="7">
        <v>13</v>
      </c>
      <c r="Q42" s="7">
        <v>5</v>
      </c>
      <c r="R42" s="7">
        <v>0</v>
      </c>
      <c r="S42" s="7">
        <v>0</v>
      </c>
    </row>
    <row r="43" spans="1:19" s="1" customFormat="1" ht="14.25">
      <c r="A43" s="6" t="s">
        <v>66</v>
      </c>
      <c r="B43" s="6"/>
      <c r="C43" s="6"/>
      <c r="D43" s="6"/>
      <c r="E43" s="6">
        <v>55246</v>
      </c>
      <c r="F43" s="6">
        <v>44269</v>
      </c>
      <c r="G43" s="6">
        <v>44044</v>
      </c>
      <c r="H43" s="6">
        <v>225</v>
      </c>
      <c r="I43" s="6">
        <v>224</v>
      </c>
      <c r="J43" s="6">
        <v>186</v>
      </c>
      <c r="K43" s="6">
        <v>3</v>
      </c>
      <c r="L43" s="6">
        <v>35</v>
      </c>
      <c r="M43" s="6">
        <v>1</v>
      </c>
      <c r="N43" s="6">
        <v>425</v>
      </c>
      <c r="O43" s="6">
        <v>255</v>
      </c>
      <c r="P43" s="6">
        <v>135</v>
      </c>
      <c r="Q43" s="6">
        <v>35</v>
      </c>
      <c r="R43" s="6">
        <v>0</v>
      </c>
      <c r="S43" s="6">
        <v>0</v>
      </c>
    </row>
    <row r="44" spans="1:19" ht="14.25">
      <c r="A44" s="7" t="str">
        <f>"301801"</f>
        <v>301801</v>
      </c>
      <c r="B44" s="7" t="s">
        <v>67</v>
      </c>
      <c r="C44" s="7" t="s">
        <v>68</v>
      </c>
      <c r="D44" s="7" t="s">
        <v>22</v>
      </c>
      <c r="E44" s="7">
        <v>2579</v>
      </c>
      <c r="F44" s="7">
        <v>2085</v>
      </c>
      <c r="G44" s="7">
        <v>2068</v>
      </c>
      <c r="H44" s="7">
        <v>17</v>
      </c>
      <c r="I44" s="7">
        <v>17</v>
      </c>
      <c r="J44" s="7">
        <v>17</v>
      </c>
      <c r="K44" s="7">
        <v>0</v>
      </c>
      <c r="L44" s="7">
        <v>0</v>
      </c>
      <c r="M44" s="7">
        <v>0</v>
      </c>
      <c r="N44" s="7">
        <v>17</v>
      </c>
      <c r="O44" s="7">
        <v>10</v>
      </c>
      <c r="P44" s="7">
        <v>7</v>
      </c>
      <c r="Q44" s="7">
        <v>0</v>
      </c>
      <c r="R44" s="7">
        <v>0</v>
      </c>
      <c r="S44" s="7">
        <v>0</v>
      </c>
    </row>
    <row r="45" spans="1:19" ht="14.25">
      <c r="A45" s="7" t="str">
        <f>"301802"</f>
        <v>301802</v>
      </c>
      <c r="B45" s="7" t="s">
        <v>69</v>
      </c>
      <c r="C45" s="7" t="s">
        <v>68</v>
      </c>
      <c r="D45" s="7" t="s">
        <v>22</v>
      </c>
      <c r="E45" s="7">
        <v>5357</v>
      </c>
      <c r="F45" s="7">
        <v>4188</v>
      </c>
      <c r="G45" s="7">
        <v>4179</v>
      </c>
      <c r="H45" s="7">
        <v>9</v>
      </c>
      <c r="I45" s="7">
        <v>9</v>
      </c>
      <c r="J45" s="7">
        <v>9</v>
      </c>
      <c r="K45" s="7">
        <v>0</v>
      </c>
      <c r="L45" s="7">
        <v>0</v>
      </c>
      <c r="M45" s="7">
        <v>0</v>
      </c>
      <c r="N45" s="7">
        <v>16</v>
      </c>
      <c r="O45" s="7">
        <v>11</v>
      </c>
      <c r="P45" s="7">
        <v>5</v>
      </c>
      <c r="Q45" s="7">
        <v>0</v>
      </c>
      <c r="R45" s="7">
        <v>0</v>
      </c>
      <c r="S45" s="7">
        <v>0</v>
      </c>
    </row>
    <row r="46" spans="1:19" ht="14.25">
      <c r="A46" s="7" t="str">
        <f>"301803"</f>
        <v>301803</v>
      </c>
      <c r="B46" s="7" t="s">
        <v>70</v>
      </c>
      <c r="C46" s="7" t="s">
        <v>68</v>
      </c>
      <c r="D46" s="7" t="s">
        <v>22</v>
      </c>
      <c r="E46" s="7">
        <v>7819</v>
      </c>
      <c r="F46" s="7">
        <v>6282</v>
      </c>
      <c r="G46" s="7">
        <v>6234</v>
      </c>
      <c r="H46" s="7">
        <v>48</v>
      </c>
      <c r="I46" s="7">
        <v>48</v>
      </c>
      <c r="J46" s="7">
        <v>39</v>
      </c>
      <c r="K46" s="7">
        <v>1</v>
      </c>
      <c r="L46" s="7">
        <v>8</v>
      </c>
      <c r="M46" s="7">
        <v>0</v>
      </c>
      <c r="N46" s="7">
        <v>49</v>
      </c>
      <c r="O46" s="7">
        <v>24</v>
      </c>
      <c r="P46" s="7">
        <v>17</v>
      </c>
      <c r="Q46" s="7">
        <v>8</v>
      </c>
      <c r="R46" s="7">
        <v>0</v>
      </c>
      <c r="S46" s="7">
        <v>0</v>
      </c>
    </row>
    <row r="47" spans="1:19" ht="14.25">
      <c r="A47" s="7" t="str">
        <f>"301804"</f>
        <v>301804</v>
      </c>
      <c r="B47" s="7" t="s">
        <v>71</v>
      </c>
      <c r="C47" s="7" t="s">
        <v>68</v>
      </c>
      <c r="D47" s="7" t="s">
        <v>22</v>
      </c>
      <c r="E47" s="7">
        <v>6059</v>
      </c>
      <c r="F47" s="7">
        <v>4749</v>
      </c>
      <c r="G47" s="7">
        <v>4732</v>
      </c>
      <c r="H47" s="7">
        <v>17</v>
      </c>
      <c r="I47" s="7">
        <v>17</v>
      </c>
      <c r="J47" s="7">
        <v>16</v>
      </c>
      <c r="K47" s="7">
        <v>1</v>
      </c>
      <c r="L47" s="7">
        <v>0</v>
      </c>
      <c r="M47" s="7">
        <v>0</v>
      </c>
      <c r="N47" s="7">
        <v>118</v>
      </c>
      <c r="O47" s="7">
        <v>103</v>
      </c>
      <c r="P47" s="7">
        <v>15</v>
      </c>
      <c r="Q47" s="7">
        <v>0</v>
      </c>
      <c r="R47" s="7">
        <v>0</v>
      </c>
      <c r="S47" s="7">
        <v>0</v>
      </c>
    </row>
    <row r="48" spans="1:19" ht="14.25">
      <c r="A48" s="7" t="str">
        <f>"301805"</f>
        <v>301805</v>
      </c>
      <c r="B48" s="7" t="s">
        <v>72</v>
      </c>
      <c r="C48" s="7" t="s">
        <v>68</v>
      </c>
      <c r="D48" s="7" t="s">
        <v>22</v>
      </c>
      <c r="E48" s="7">
        <v>3632</v>
      </c>
      <c r="F48" s="7">
        <v>2857</v>
      </c>
      <c r="G48" s="7">
        <v>2847</v>
      </c>
      <c r="H48" s="7">
        <v>10</v>
      </c>
      <c r="I48" s="7">
        <v>10</v>
      </c>
      <c r="J48" s="7">
        <v>10</v>
      </c>
      <c r="K48" s="7">
        <v>0</v>
      </c>
      <c r="L48" s="7">
        <v>0</v>
      </c>
      <c r="M48" s="7">
        <v>0</v>
      </c>
      <c r="N48" s="7">
        <v>26</v>
      </c>
      <c r="O48" s="7">
        <v>14</v>
      </c>
      <c r="P48" s="7">
        <v>12</v>
      </c>
      <c r="Q48" s="7">
        <v>0</v>
      </c>
      <c r="R48" s="7">
        <v>0</v>
      </c>
      <c r="S48" s="7">
        <v>0</v>
      </c>
    </row>
    <row r="49" spans="1:19" ht="14.25">
      <c r="A49" s="7" t="str">
        <f>"301806"</f>
        <v>301806</v>
      </c>
      <c r="B49" s="7" t="s">
        <v>73</v>
      </c>
      <c r="C49" s="7" t="s">
        <v>68</v>
      </c>
      <c r="D49" s="7" t="s">
        <v>22</v>
      </c>
      <c r="E49" s="7">
        <v>6145</v>
      </c>
      <c r="F49" s="7">
        <v>4946</v>
      </c>
      <c r="G49" s="7">
        <v>4920</v>
      </c>
      <c r="H49" s="7">
        <v>26</v>
      </c>
      <c r="I49" s="7">
        <v>26</v>
      </c>
      <c r="J49" s="7">
        <v>25</v>
      </c>
      <c r="K49" s="7">
        <v>0</v>
      </c>
      <c r="L49" s="7">
        <v>1</v>
      </c>
      <c r="M49" s="7">
        <v>0</v>
      </c>
      <c r="N49" s="7">
        <v>25</v>
      </c>
      <c r="O49" s="7">
        <v>13</v>
      </c>
      <c r="P49" s="7">
        <v>11</v>
      </c>
      <c r="Q49" s="7">
        <v>1</v>
      </c>
      <c r="R49" s="7">
        <v>0</v>
      </c>
      <c r="S49" s="7">
        <v>0</v>
      </c>
    </row>
    <row r="50" spans="1:19" ht="14.25">
      <c r="A50" s="7" t="str">
        <f>"301807"</f>
        <v>301807</v>
      </c>
      <c r="B50" s="7" t="s">
        <v>74</v>
      </c>
      <c r="C50" s="7" t="s">
        <v>68</v>
      </c>
      <c r="D50" s="7" t="s">
        <v>22</v>
      </c>
      <c r="E50" s="7">
        <v>23655</v>
      </c>
      <c r="F50" s="7">
        <v>19162</v>
      </c>
      <c r="G50" s="7">
        <v>19064</v>
      </c>
      <c r="H50" s="7">
        <v>98</v>
      </c>
      <c r="I50" s="7">
        <v>97</v>
      </c>
      <c r="J50" s="7">
        <v>70</v>
      </c>
      <c r="K50" s="7">
        <v>1</v>
      </c>
      <c r="L50" s="7">
        <v>26</v>
      </c>
      <c r="M50" s="7">
        <v>1</v>
      </c>
      <c r="N50" s="7">
        <v>174</v>
      </c>
      <c r="O50" s="7">
        <v>80</v>
      </c>
      <c r="P50" s="7">
        <v>68</v>
      </c>
      <c r="Q50" s="7">
        <v>26</v>
      </c>
      <c r="R50" s="7">
        <v>0</v>
      </c>
      <c r="S50" s="7">
        <v>0</v>
      </c>
    </row>
    <row r="51" spans="1:19" s="1" customFormat="1" ht="14.25">
      <c r="A51" s="6" t="s">
        <v>75</v>
      </c>
      <c r="B51" s="6"/>
      <c r="C51" s="6"/>
      <c r="D51" s="6"/>
      <c r="E51" s="6">
        <v>62080</v>
      </c>
      <c r="F51" s="6">
        <v>49929</v>
      </c>
      <c r="G51" s="6">
        <v>49519</v>
      </c>
      <c r="H51" s="6">
        <v>410</v>
      </c>
      <c r="I51" s="6">
        <v>410</v>
      </c>
      <c r="J51" s="6">
        <v>208</v>
      </c>
      <c r="K51" s="6">
        <v>25</v>
      </c>
      <c r="L51" s="6">
        <v>177</v>
      </c>
      <c r="M51" s="6">
        <v>0</v>
      </c>
      <c r="N51" s="6">
        <v>509</v>
      </c>
      <c r="O51" s="6">
        <v>177</v>
      </c>
      <c r="P51" s="6">
        <v>155</v>
      </c>
      <c r="Q51" s="6">
        <v>177</v>
      </c>
      <c r="R51" s="6">
        <v>0</v>
      </c>
      <c r="S51" s="6">
        <v>0</v>
      </c>
    </row>
    <row r="52" spans="1:19" ht="14.25">
      <c r="A52" s="7" t="str">
        <f>"302001"</f>
        <v>302001</v>
      </c>
      <c r="B52" s="7" t="s">
        <v>76</v>
      </c>
      <c r="C52" s="7" t="s">
        <v>77</v>
      </c>
      <c r="D52" s="7" t="s">
        <v>22</v>
      </c>
      <c r="E52" s="7">
        <v>4757</v>
      </c>
      <c r="F52" s="7">
        <v>3841</v>
      </c>
      <c r="G52" s="7">
        <v>3819</v>
      </c>
      <c r="H52" s="7">
        <v>22</v>
      </c>
      <c r="I52" s="7">
        <v>22</v>
      </c>
      <c r="J52" s="7">
        <v>22</v>
      </c>
      <c r="K52" s="7">
        <v>0</v>
      </c>
      <c r="L52" s="7">
        <v>0</v>
      </c>
      <c r="M52" s="7">
        <v>0</v>
      </c>
      <c r="N52" s="7">
        <v>13</v>
      </c>
      <c r="O52" s="7">
        <v>4</v>
      </c>
      <c r="P52" s="7">
        <v>9</v>
      </c>
      <c r="Q52" s="7">
        <v>0</v>
      </c>
      <c r="R52" s="7">
        <v>0</v>
      </c>
      <c r="S52" s="7">
        <v>0</v>
      </c>
    </row>
    <row r="53" spans="1:19" ht="14.25">
      <c r="A53" s="7" t="str">
        <f>"302002"</f>
        <v>302002</v>
      </c>
      <c r="B53" s="7" t="s">
        <v>78</v>
      </c>
      <c r="C53" s="7" t="s">
        <v>77</v>
      </c>
      <c r="D53" s="7" t="s">
        <v>22</v>
      </c>
      <c r="E53" s="7">
        <v>4900</v>
      </c>
      <c r="F53" s="7">
        <v>3817</v>
      </c>
      <c r="G53" s="7">
        <v>3794</v>
      </c>
      <c r="H53" s="7">
        <v>23</v>
      </c>
      <c r="I53" s="7">
        <v>23</v>
      </c>
      <c r="J53" s="7">
        <v>23</v>
      </c>
      <c r="K53" s="7">
        <v>0</v>
      </c>
      <c r="L53" s="7">
        <v>0</v>
      </c>
      <c r="M53" s="7">
        <v>0</v>
      </c>
      <c r="N53" s="7">
        <v>73</v>
      </c>
      <c r="O53" s="7">
        <v>54</v>
      </c>
      <c r="P53" s="7">
        <v>19</v>
      </c>
      <c r="Q53" s="7">
        <v>0</v>
      </c>
      <c r="R53" s="7">
        <v>0</v>
      </c>
      <c r="S53" s="7">
        <v>0</v>
      </c>
    </row>
    <row r="54" spans="1:19" ht="14.25">
      <c r="A54" s="7" t="str">
        <f>"302003"</f>
        <v>302003</v>
      </c>
      <c r="B54" s="7" t="s">
        <v>79</v>
      </c>
      <c r="C54" s="7" t="s">
        <v>77</v>
      </c>
      <c r="D54" s="7" t="s">
        <v>22</v>
      </c>
      <c r="E54" s="7">
        <v>8251</v>
      </c>
      <c r="F54" s="7">
        <v>6526</v>
      </c>
      <c r="G54" s="7">
        <v>6519</v>
      </c>
      <c r="H54" s="7">
        <v>7</v>
      </c>
      <c r="I54" s="7">
        <v>7</v>
      </c>
      <c r="J54" s="7">
        <v>7</v>
      </c>
      <c r="K54" s="7">
        <v>0</v>
      </c>
      <c r="L54" s="7">
        <v>0</v>
      </c>
      <c r="M54" s="7">
        <v>0</v>
      </c>
      <c r="N54" s="7">
        <v>45</v>
      </c>
      <c r="O54" s="7">
        <v>25</v>
      </c>
      <c r="P54" s="7">
        <v>20</v>
      </c>
      <c r="Q54" s="7">
        <v>0</v>
      </c>
      <c r="R54" s="7">
        <v>0</v>
      </c>
      <c r="S54" s="7">
        <v>0</v>
      </c>
    </row>
    <row r="55" spans="1:19" ht="14.25">
      <c r="A55" s="7" t="str">
        <f>"302004"</f>
        <v>302004</v>
      </c>
      <c r="B55" s="7" t="s">
        <v>80</v>
      </c>
      <c r="C55" s="7" t="s">
        <v>77</v>
      </c>
      <c r="D55" s="7" t="s">
        <v>22</v>
      </c>
      <c r="E55" s="7">
        <v>4652</v>
      </c>
      <c r="F55" s="7">
        <v>3660</v>
      </c>
      <c r="G55" s="7">
        <v>3604</v>
      </c>
      <c r="H55" s="7">
        <v>56</v>
      </c>
      <c r="I55" s="7">
        <v>56</v>
      </c>
      <c r="J55" s="7">
        <v>39</v>
      </c>
      <c r="K55" s="7">
        <v>2</v>
      </c>
      <c r="L55" s="7">
        <v>15</v>
      </c>
      <c r="M55" s="7">
        <v>0</v>
      </c>
      <c r="N55" s="7">
        <v>30</v>
      </c>
      <c r="O55" s="7">
        <v>4</v>
      </c>
      <c r="P55" s="7">
        <v>11</v>
      </c>
      <c r="Q55" s="7">
        <v>15</v>
      </c>
      <c r="R55" s="7">
        <v>0</v>
      </c>
      <c r="S55" s="7">
        <v>0</v>
      </c>
    </row>
    <row r="56" spans="1:19" ht="14.25">
      <c r="A56" s="7" t="str">
        <f>"302005"</f>
        <v>302005</v>
      </c>
      <c r="B56" s="7" t="s">
        <v>81</v>
      </c>
      <c r="C56" s="7" t="s">
        <v>77</v>
      </c>
      <c r="D56" s="7" t="s">
        <v>22</v>
      </c>
      <c r="E56" s="7">
        <v>10500</v>
      </c>
      <c r="F56" s="7">
        <v>8350</v>
      </c>
      <c r="G56" s="7">
        <v>8333</v>
      </c>
      <c r="H56" s="7">
        <v>17</v>
      </c>
      <c r="I56" s="7">
        <v>17</v>
      </c>
      <c r="J56" s="7">
        <v>17</v>
      </c>
      <c r="K56" s="7">
        <v>0</v>
      </c>
      <c r="L56" s="7">
        <v>0</v>
      </c>
      <c r="M56" s="7">
        <v>0</v>
      </c>
      <c r="N56" s="7">
        <v>36</v>
      </c>
      <c r="O56" s="7">
        <v>11</v>
      </c>
      <c r="P56" s="7">
        <v>25</v>
      </c>
      <c r="Q56" s="7">
        <v>0</v>
      </c>
      <c r="R56" s="7">
        <v>0</v>
      </c>
      <c r="S56" s="7">
        <v>0</v>
      </c>
    </row>
    <row r="57" spans="1:19" ht="14.25">
      <c r="A57" s="7" t="str">
        <f>"302006"</f>
        <v>302006</v>
      </c>
      <c r="B57" s="7" t="s">
        <v>82</v>
      </c>
      <c r="C57" s="7" t="s">
        <v>77</v>
      </c>
      <c r="D57" s="7" t="s">
        <v>22</v>
      </c>
      <c r="E57" s="7">
        <v>29020</v>
      </c>
      <c r="F57" s="7">
        <v>23735</v>
      </c>
      <c r="G57" s="7">
        <v>23450</v>
      </c>
      <c r="H57" s="7">
        <v>285</v>
      </c>
      <c r="I57" s="7">
        <v>285</v>
      </c>
      <c r="J57" s="7">
        <v>100</v>
      </c>
      <c r="K57" s="7">
        <v>23</v>
      </c>
      <c r="L57" s="7">
        <v>162</v>
      </c>
      <c r="M57" s="7">
        <v>0</v>
      </c>
      <c r="N57" s="7">
        <v>312</v>
      </c>
      <c r="O57" s="7">
        <v>79</v>
      </c>
      <c r="P57" s="7">
        <v>71</v>
      </c>
      <c r="Q57" s="7">
        <v>162</v>
      </c>
      <c r="R57" s="7">
        <v>0</v>
      </c>
      <c r="S57" s="7">
        <v>0</v>
      </c>
    </row>
    <row r="58" spans="1:19" s="1" customFormat="1" ht="14.25">
      <c r="A58" s="6" t="s">
        <v>83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4.25">
      <c r="A59" s="7" t="str">
        <f>"306101"</f>
        <v>306101</v>
      </c>
      <c r="B59" s="7" t="s">
        <v>84</v>
      </c>
      <c r="C59" s="7" t="s">
        <v>22</v>
      </c>
      <c r="D59" s="7" t="s">
        <v>22</v>
      </c>
      <c r="E59" s="7">
        <v>97874</v>
      </c>
      <c r="F59" s="7">
        <v>81426</v>
      </c>
      <c r="G59" s="7">
        <v>81126</v>
      </c>
      <c r="H59" s="7">
        <v>300</v>
      </c>
      <c r="I59" s="7">
        <v>299</v>
      </c>
      <c r="J59" s="7">
        <v>200</v>
      </c>
      <c r="K59" s="7">
        <v>0</v>
      </c>
      <c r="L59" s="7">
        <v>99</v>
      </c>
      <c r="M59" s="7">
        <v>1</v>
      </c>
      <c r="N59" s="7">
        <v>712</v>
      </c>
      <c r="O59" s="7">
        <v>181</v>
      </c>
      <c r="P59" s="7">
        <v>432</v>
      </c>
      <c r="Q59" s="7">
        <v>99</v>
      </c>
      <c r="R59" s="7">
        <v>0</v>
      </c>
      <c r="S59" s="7">
        <v>0</v>
      </c>
    </row>
    <row r="60" spans="1:19" s="1" customFormat="1" ht="14.25">
      <c r="A60" s="6" t="s">
        <v>85</v>
      </c>
      <c r="B60" s="6"/>
      <c r="C60" s="6"/>
      <c r="D60" s="6"/>
      <c r="E60" s="6">
        <v>662024</v>
      </c>
      <c r="F60" s="6">
        <v>535320</v>
      </c>
      <c r="G60" s="6">
        <v>533336</v>
      </c>
      <c r="H60" s="6">
        <v>1984</v>
      </c>
      <c r="I60" s="6">
        <v>1980</v>
      </c>
      <c r="J60" s="6">
        <v>1386</v>
      </c>
      <c r="K60" s="6">
        <v>74</v>
      </c>
      <c r="L60" s="6">
        <v>520</v>
      </c>
      <c r="M60" s="6">
        <v>4</v>
      </c>
      <c r="N60" s="6">
        <v>3844</v>
      </c>
      <c r="O60" s="6">
        <v>1661</v>
      </c>
      <c r="P60" s="6">
        <v>1663</v>
      </c>
      <c r="Q60" s="6">
        <v>520</v>
      </c>
      <c r="R60" s="6">
        <v>0</v>
      </c>
      <c r="S60" s="6"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0" r:id="rId1"/>
  <headerFooter>
    <oddHeader>&amp;LDelegatura w Kaliszu&amp;R&amp;F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Landuch</dc:creator>
  <cp:keywords/>
  <dc:description/>
  <cp:lastModifiedBy>Przemysław Cichowicz</cp:lastModifiedBy>
  <cp:lastPrinted>2022-07-28T15:56:26Z</cp:lastPrinted>
  <dcterms:created xsi:type="dcterms:W3CDTF">2016-11-21T14:37:38Z</dcterms:created>
  <dcterms:modified xsi:type="dcterms:W3CDTF">2022-07-28T15:56:30Z</dcterms:modified>
  <cp:category/>
  <cp:version/>
  <cp:contentType/>
  <cp:contentStatus/>
</cp:coreProperties>
</file>